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20415" windowHeight="11160" tabRatio="849" activeTab="4"/>
  </bookViews>
  <sheets>
    <sheet name="People" sheetId="1" r:id="rId1"/>
    <sheet name="Education" sheetId="2" r:id="rId2"/>
    <sheet name="Govt impact" sheetId="3" r:id="rId3"/>
    <sheet name="Amenities - Static &amp; Change" sheetId="4" r:id="rId4"/>
    <sheet name="Recreation" sheetId="5" r:id="rId5"/>
    <sheet name="Health" sheetId="6" r:id="rId6"/>
  </sheets>
  <definedNames/>
  <calcPr fullCalcOnLoad="1"/>
</workbook>
</file>

<file path=xl/comments3.xml><?xml version="1.0" encoding="utf-8"?>
<comments xmlns="http://schemas.openxmlformats.org/spreadsheetml/2006/main">
  <authors>
    <author>Author</author>
  </authors>
  <commentList>
    <comment ref="V49" authorId="0">
      <text>
        <r>
          <rPr>
            <b/>
            <sz val="9"/>
            <rFont val="Tahoma"/>
            <family val="2"/>
          </rPr>
          <t>Author:</t>
        </r>
        <r>
          <rPr>
            <sz val="9"/>
            <rFont val="Tahoma"/>
            <family val="2"/>
          </rPr>
          <t xml:space="preserve">
from 2006 pay 2007 </t>
        </r>
      </text>
    </comment>
  </commentList>
</comments>
</file>

<file path=xl/sharedStrings.xml><?xml version="1.0" encoding="utf-8"?>
<sst xmlns="http://schemas.openxmlformats.org/spreadsheetml/2006/main" count="2857" uniqueCount="914">
  <si>
    <t>FIPS</t>
  </si>
  <si>
    <t xml:space="preserve">Adams   </t>
  </si>
  <si>
    <t xml:space="preserve">Indiana </t>
  </si>
  <si>
    <t xml:space="preserve">Allen   </t>
  </si>
  <si>
    <t xml:space="preserve">Bartholomew   </t>
  </si>
  <si>
    <t xml:space="preserve">Benton   </t>
  </si>
  <si>
    <t xml:space="preserve">Blackford   </t>
  </si>
  <si>
    <t xml:space="preserve">Boone   </t>
  </si>
  <si>
    <t xml:space="preserve">Brown   </t>
  </si>
  <si>
    <t xml:space="preserve">Carroll   </t>
  </si>
  <si>
    <t xml:space="preserve">Cass   </t>
  </si>
  <si>
    <t xml:space="preserve">Clark   </t>
  </si>
  <si>
    <t xml:space="preserve">Clay   </t>
  </si>
  <si>
    <t xml:space="preserve">Clinton   </t>
  </si>
  <si>
    <t xml:space="preserve">Crawford   </t>
  </si>
  <si>
    <t xml:space="preserve">Daviess   </t>
  </si>
  <si>
    <t xml:space="preserve">Dearborn   </t>
  </si>
  <si>
    <t xml:space="preserve">Decatur   </t>
  </si>
  <si>
    <t xml:space="preserve">DeKalb   </t>
  </si>
  <si>
    <t xml:space="preserve">Delaware   </t>
  </si>
  <si>
    <t xml:space="preserve">Dubois   </t>
  </si>
  <si>
    <t xml:space="preserve">Elkhart   </t>
  </si>
  <si>
    <t xml:space="preserve">Fayette   </t>
  </si>
  <si>
    <t xml:space="preserve">Floyd   </t>
  </si>
  <si>
    <t xml:space="preserve">Fountain   </t>
  </si>
  <si>
    <t xml:space="preserve">Franklin   </t>
  </si>
  <si>
    <t xml:space="preserve">Fulton   </t>
  </si>
  <si>
    <t xml:space="preserve">Gibson   </t>
  </si>
  <si>
    <t xml:space="preserve">Grant   </t>
  </si>
  <si>
    <t xml:space="preserve">Greene   </t>
  </si>
  <si>
    <t xml:space="preserve">Hamilton   </t>
  </si>
  <si>
    <t xml:space="preserve">Hancock   </t>
  </si>
  <si>
    <t xml:space="preserve">Harrison   </t>
  </si>
  <si>
    <t xml:space="preserve">Hendricks   </t>
  </si>
  <si>
    <t xml:space="preserve">Henry   </t>
  </si>
  <si>
    <t xml:space="preserve">Howard   </t>
  </si>
  <si>
    <t xml:space="preserve">Huntington   </t>
  </si>
  <si>
    <t xml:space="preserve">Jackson   </t>
  </si>
  <si>
    <t xml:space="preserve">Jasper   </t>
  </si>
  <si>
    <t xml:space="preserve">Jay   </t>
  </si>
  <si>
    <t xml:space="preserve">Jefferson   </t>
  </si>
  <si>
    <t xml:space="preserve">Jennings   </t>
  </si>
  <si>
    <t xml:space="preserve">Johnson   </t>
  </si>
  <si>
    <t xml:space="preserve">Knox   </t>
  </si>
  <si>
    <t xml:space="preserve">Kosciusko   </t>
  </si>
  <si>
    <t xml:space="preserve">LaGrange   </t>
  </si>
  <si>
    <t xml:space="preserve">Lake   </t>
  </si>
  <si>
    <t xml:space="preserve">LaPorte   </t>
  </si>
  <si>
    <t xml:space="preserve">Lawrence   </t>
  </si>
  <si>
    <t xml:space="preserve">Madison   </t>
  </si>
  <si>
    <t xml:space="preserve">Marion   </t>
  </si>
  <si>
    <t xml:space="preserve">Marshall   </t>
  </si>
  <si>
    <t xml:space="preserve">Martin   </t>
  </si>
  <si>
    <t xml:space="preserve">Miami   </t>
  </si>
  <si>
    <t xml:space="preserve">Monroe   </t>
  </si>
  <si>
    <t xml:space="preserve">Montgomery   </t>
  </si>
  <si>
    <t xml:space="preserve">Morgan   </t>
  </si>
  <si>
    <t xml:space="preserve">Newton   </t>
  </si>
  <si>
    <t xml:space="preserve">Noble   </t>
  </si>
  <si>
    <t xml:space="preserve">Ohio   </t>
  </si>
  <si>
    <t xml:space="preserve">Orange   </t>
  </si>
  <si>
    <t xml:space="preserve">Owen   </t>
  </si>
  <si>
    <t xml:space="preserve">Parke   </t>
  </si>
  <si>
    <t xml:space="preserve">Perry   </t>
  </si>
  <si>
    <t xml:space="preserve">Pike   </t>
  </si>
  <si>
    <t xml:space="preserve">Porter   </t>
  </si>
  <si>
    <t xml:space="preserve">Posey   </t>
  </si>
  <si>
    <t xml:space="preserve">Pulaski   </t>
  </si>
  <si>
    <t xml:space="preserve">Putnam   </t>
  </si>
  <si>
    <t xml:space="preserve">Randolph   </t>
  </si>
  <si>
    <t xml:space="preserve">Ripley   </t>
  </si>
  <si>
    <t xml:space="preserve">Rush   </t>
  </si>
  <si>
    <t xml:space="preserve">St. Joseph   </t>
  </si>
  <si>
    <t xml:space="preserve">Scott   </t>
  </si>
  <si>
    <t xml:space="preserve">Shelby   </t>
  </si>
  <si>
    <t xml:space="preserve">Spencer   </t>
  </si>
  <si>
    <t xml:space="preserve">Starke   </t>
  </si>
  <si>
    <t xml:space="preserve">Steuben   </t>
  </si>
  <si>
    <t xml:space="preserve">Sullivan   </t>
  </si>
  <si>
    <t xml:space="preserve">Switzerland   </t>
  </si>
  <si>
    <t xml:space="preserve">Tippecanoe   </t>
  </si>
  <si>
    <t xml:space="preserve">Tipton   </t>
  </si>
  <si>
    <t xml:space="preserve">Union   </t>
  </si>
  <si>
    <t xml:space="preserve">Vanderburgh   </t>
  </si>
  <si>
    <t xml:space="preserve">Vermillion   </t>
  </si>
  <si>
    <t xml:space="preserve">Vigo   </t>
  </si>
  <si>
    <t xml:space="preserve">Wabash   </t>
  </si>
  <si>
    <t xml:space="preserve">Warren   </t>
  </si>
  <si>
    <t xml:space="preserve">Warrick   </t>
  </si>
  <si>
    <t xml:space="preserve">Washington   </t>
  </si>
  <si>
    <t xml:space="preserve">Wayne   </t>
  </si>
  <si>
    <t xml:space="preserve">Wells   </t>
  </si>
  <si>
    <t xml:space="preserve">White   </t>
  </si>
  <si>
    <t xml:space="preserve">Whitley   </t>
  </si>
  <si>
    <t>Total</t>
  </si>
  <si>
    <t>http://factfinder2.census.gov/faces/nav/jsf/pages/searchresults.xhtml?refresh=t</t>
  </si>
  <si>
    <t>Years: 2010</t>
  </si>
  <si>
    <t xml:space="preserve">Table name: Profile of General Population and Housing Characteristics </t>
  </si>
  <si>
    <t>POPULATION</t>
  </si>
  <si>
    <t>COUNTY</t>
  </si>
  <si>
    <t>STATE</t>
  </si>
  <si>
    <t>GROWTH</t>
  </si>
  <si>
    <t>Postal</t>
  </si>
  <si>
    <t>Name</t>
  </si>
  <si>
    <t>Poverty Estimate All Ages</t>
  </si>
  <si>
    <t>Poverty Percent All Ages</t>
  </si>
  <si>
    <t>IN</t>
  </si>
  <si>
    <t xml:space="preserve">Adams </t>
  </si>
  <si>
    <t xml:space="preserve">Allen </t>
  </si>
  <si>
    <t xml:space="preserve">Bartholomew </t>
  </si>
  <si>
    <t xml:space="preserve">Benton </t>
  </si>
  <si>
    <t xml:space="preserve">Blackford </t>
  </si>
  <si>
    <t xml:space="preserve">Boone </t>
  </si>
  <si>
    <t xml:space="preserve">Brown </t>
  </si>
  <si>
    <t xml:space="preserve">Carroll </t>
  </si>
  <si>
    <t xml:space="preserve">Cass </t>
  </si>
  <si>
    <t xml:space="preserve">Clark </t>
  </si>
  <si>
    <t xml:space="preserve">Clay </t>
  </si>
  <si>
    <t xml:space="preserve">Clinton </t>
  </si>
  <si>
    <t xml:space="preserve">Crawford </t>
  </si>
  <si>
    <t xml:space="preserve">Daviess </t>
  </si>
  <si>
    <t xml:space="preserve">Dearborn </t>
  </si>
  <si>
    <t xml:space="preserve">Decatur </t>
  </si>
  <si>
    <t xml:space="preserve">De Kalb </t>
  </si>
  <si>
    <t xml:space="preserve">Delaware </t>
  </si>
  <si>
    <t xml:space="preserve">Dubois </t>
  </si>
  <si>
    <t xml:space="preserve">Elkhart </t>
  </si>
  <si>
    <t xml:space="preserve">Fayette </t>
  </si>
  <si>
    <t xml:space="preserve">Floyd </t>
  </si>
  <si>
    <t xml:space="preserve">Fountain </t>
  </si>
  <si>
    <t xml:space="preserve">Franklin </t>
  </si>
  <si>
    <t xml:space="preserve">Fulton </t>
  </si>
  <si>
    <t xml:space="preserve">Gibson </t>
  </si>
  <si>
    <t xml:space="preserve">Grant </t>
  </si>
  <si>
    <t xml:space="preserve">Greene </t>
  </si>
  <si>
    <t xml:space="preserve">Hamilton </t>
  </si>
  <si>
    <t xml:space="preserve">Hancock </t>
  </si>
  <si>
    <t xml:space="preserve">Harrison </t>
  </si>
  <si>
    <t xml:space="preserve">Hendricks </t>
  </si>
  <si>
    <t xml:space="preserve">Henry </t>
  </si>
  <si>
    <t xml:space="preserve">Howard </t>
  </si>
  <si>
    <t xml:space="preserve">Huntington </t>
  </si>
  <si>
    <t xml:space="preserve">Jackson </t>
  </si>
  <si>
    <t xml:space="preserve">Jasper </t>
  </si>
  <si>
    <t xml:space="preserve">Jay </t>
  </si>
  <si>
    <t xml:space="preserve">Jefferson </t>
  </si>
  <si>
    <t xml:space="preserve">Jennings </t>
  </si>
  <si>
    <t xml:space="preserve">Johnson </t>
  </si>
  <si>
    <t xml:space="preserve">Knox </t>
  </si>
  <si>
    <t xml:space="preserve">Kosciusko </t>
  </si>
  <si>
    <t xml:space="preserve">Lagrange </t>
  </si>
  <si>
    <t xml:space="preserve">Lake </t>
  </si>
  <si>
    <t xml:space="preserve">La Porte </t>
  </si>
  <si>
    <t xml:space="preserve">Lawrence </t>
  </si>
  <si>
    <t xml:space="preserve">Madison </t>
  </si>
  <si>
    <t xml:space="preserve">Marion </t>
  </si>
  <si>
    <t xml:space="preserve">Marshall </t>
  </si>
  <si>
    <t xml:space="preserve">Martin </t>
  </si>
  <si>
    <t xml:space="preserve">Miami </t>
  </si>
  <si>
    <t xml:space="preserve">Monroe </t>
  </si>
  <si>
    <t xml:space="preserve">Montgomery </t>
  </si>
  <si>
    <t xml:space="preserve">Morgan </t>
  </si>
  <si>
    <t xml:space="preserve">Newton </t>
  </si>
  <si>
    <t xml:space="preserve">Noble </t>
  </si>
  <si>
    <t xml:space="preserve">Ohio </t>
  </si>
  <si>
    <t xml:space="preserve">Orange </t>
  </si>
  <si>
    <t xml:space="preserve">Owen </t>
  </si>
  <si>
    <t xml:space="preserve">Parke </t>
  </si>
  <si>
    <t xml:space="preserve">Perry </t>
  </si>
  <si>
    <t xml:space="preserve">Pike </t>
  </si>
  <si>
    <t xml:space="preserve">Porter </t>
  </si>
  <si>
    <t xml:space="preserve">Posey </t>
  </si>
  <si>
    <t xml:space="preserve">Pulaski </t>
  </si>
  <si>
    <t xml:space="preserve">Putnam </t>
  </si>
  <si>
    <t xml:space="preserve">Randolph </t>
  </si>
  <si>
    <t xml:space="preserve">Ripley </t>
  </si>
  <si>
    <t xml:space="preserve">Rush </t>
  </si>
  <si>
    <t xml:space="preserve">St. Joseph </t>
  </si>
  <si>
    <t xml:space="preserve">Scott </t>
  </si>
  <si>
    <t xml:space="preserve">Shelby </t>
  </si>
  <si>
    <t xml:space="preserve">Spencer </t>
  </si>
  <si>
    <t xml:space="preserve">Starke </t>
  </si>
  <si>
    <t xml:space="preserve">Steuben </t>
  </si>
  <si>
    <t xml:space="preserve">Sullivan </t>
  </si>
  <si>
    <t xml:space="preserve">Switzerland </t>
  </si>
  <si>
    <t xml:space="preserve">Tippecanoe </t>
  </si>
  <si>
    <t xml:space="preserve">Tipton </t>
  </si>
  <si>
    <t xml:space="preserve">Union </t>
  </si>
  <si>
    <t xml:space="preserve">Vanderburgh </t>
  </si>
  <si>
    <t xml:space="preserve">Vermillion </t>
  </si>
  <si>
    <t xml:space="preserve">Vigo </t>
  </si>
  <si>
    <t xml:space="preserve">Wabash </t>
  </si>
  <si>
    <t xml:space="preserve">Warren </t>
  </si>
  <si>
    <t xml:space="preserve">Warrick </t>
  </si>
  <si>
    <t xml:space="preserve">Washington </t>
  </si>
  <si>
    <t xml:space="preserve">Wayne </t>
  </si>
  <si>
    <t xml:space="preserve">Wells </t>
  </si>
  <si>
    <t xml:space="preserve">White </t>
  </si>
  <si>
    <t xml:space="preserve">Whitley </t>
  </si>
  <si>
    <t xml:space="preserve">Table 1: 2009 Poverty and Median Income Estimates - Counties                                    </t>
  </si>
  <si>
    <t xml:space="preserve">  Release date: 12.2010</t>
  </si>
  <si>
    <t xml:space="preserve"> Source: U.S. Census Bureau, Small Area  Estimates Branch</t>
  </si>
  <si>
    <t>County</t>
  </si>
  <si>
    <t xml:space="preserve"> FIPS</t>
  </si>
  <si>
    <t>Unemployment rate (2010)</t>
  </si>
  <si>
    <t>Adams County, IN</t>
  </si>
  <si>
    <t>Allen County, IN</t>
  </si>
  <si>
    <t>Bartholomew County, IN</t>
  </si>
  <si>
    <t>Benton County, IN</t>
  </si>
  <si>
    <t>Blackford County, IN</t>
  </si>
  <si>
    <t>Boone County, IN</t>
  </si>
  <si>
    <t>Brown County, IN</t>
  </si>
  <si>
    <t>Carroll County, IN</t>
  </si>
  <si>
    <t>Cass County, IN</t>
  </si>
  <si>
    <t>Clark County, IN</t>
  </si>
  <si>
    <t>Clay County, IN</t>
  </si>
  <si>
    <t>Clinton County, IN</t>
  </si>
  <si>
    <t>Crawford County, IN</t>
  </si>
  <si>
    <t>Daviess County, IN</t>
  </si>
  <si>
    <t>Dearborn County, IN</t>
  </si>
  <si>
    <t>Decatur County, IN</t>
  </si>
  <si>
    <t>DeKalb County, IN</t>
  </si>
  <si>
    <t>Delaware County, IN</t>
  </si>
  <si>
    <t>Dubois County, IN</t>
  </si>
  <si>
    <t>Elkhart County, IN</t>
  </si>
  <si>
    <t>Fayette County, IN</t>
  </si>
  <si>
    <t>Floyd County, IN</t>
  </si>
  <si>
    <t>Fountain County, IN</t>
  </si>
  <si>
    <t>Franklin County, IN</t>
  </si>
  <si>
    <t>Fulton County, IN</t>
  </si>
  <si>
    <t>Gibson County, IN</t>
  </si>
  <si>
    <t>Grant County, IN</t>
  </si>
  <si>
    <t>Greene County, IN</t>
  </si>
  <si>
    <t>Hamilton County, IN</t>
  </si>
  <si>
    <t>Hancock County, IN</t>
  </si>
  <si>
    <t>Harrison County, IN</t>
  </si>
  <si>
    <t>Hendricks County, IN</t>
  </si>
  <si>
    <t>Henry County, IN</t>
  </si>
  <si>
    <t>Howard County, IN</t>
  </si>
  <si>
    <t>Huntington County, IN</t>
  </si>
  <si>
    <t>Jackson County, IN</t>
  </si>
  <si>
    <t>Jasper County, IN</t>
  </si>
  <si>
    <t>Jay County, IN</t>
  </si>
  <si>
    <t>Jefferson County, IN</t>
  </si>
  <si>
    <t>Jennings County, IN</t>
  </si>
  <si>
    <t>Johnson County, IN</t>
  </si>
  <si>
    <t>Knox County, IN</t>
  </si>
  <si>
    <t>Kosciusko County, IN</t>
  </si>
  <si>
    <t>LaGrange County, IN</t>
  </si>
  <si>
    <t>Lake County, IN</t>
  </si>
  <si>
    <t>LaPorte County, IN</t>
  </si>
  <si>
    <t>Lawrence County, IN</t>
  </si>
  <si>
    <t>Madison County, IN</t>
  </si>
  <si>
    <t>Marion County, IN</t>
  </si>
  <si>
    <t>Marshall County, IN</t>
  </si>
  <si>
    <t>Martin County, IN</t>
  </si>
  <si>
    <t>Miami County, IN</t>
  </si>
  <si>
    <t>Monroe County, IN</t>
  </si>
  <si>
    <t>Montgomery County, IN</t>
  </si>
  <si>
    <t>Morgan County, IN</t>
  </si>
  <si>
    <t>Newton County, IN</t>
  </si>
  <si>
    <t>Noble County, IN</t>
  </si>
  <si>
    <t>Ohio County, IN</t>
  </si>
  <si>
    <t>Orange County, IN</t>
  </si>
  <si>
    <t>Owen County, IN</t>
  </si>
  <si>
    <t>Parke County, IN</t>
  </si>
  <si>
    <t>Perry County, IN</t>
  </si>
  <si>
    <t>Pike County, IN</t>
  </si>
  <si>
    <t>Porter County, IN</t>
  </si>
  <si>
    <t>Posey County, IN</t>
  </si>
  <si>
    <t>Pulaski County, IN</t>
  </si>
  <si>
    <t>Putnam County, IN</t>
  </si>
  <si>
    <t>Randolph County, IN</t>
  </si>
  <si>
    <t>Ripley County, IN</t>
  </si>
  <si>
    <t>Rush County, IN</t>
  </si>
  <si>
    <t>St. Joseph County, IN</t>
  </si>
  <si>
    <t>Scott County, IN</t>
  </si>
  <si>
    <t>Shelby County, IN</t>
  </si>
  <si>
    <t>Spencer County, IN</t>
  </si>
  <si>
    <t>Starke County, IN</t>
  </si>
  <si>
    <t>Steuben County, IN</t>
  </si>
  <si>
    <t>Sullivan County, IN</t>
  </si>
  <si>
    <t>Switzerland County, IN</t>
  </si>
  <si>
    <t>Tippecanoe County, IN</t>
  </si>
  <si>
    <t>Tipton County, IN</t>
  </si>
  <si>
    <t>Union County, IN</t>
  </si>
  <si>
    <t>Vanderburgh County, IN</t>
  </si>
  <si>
    <t>Vermillion County, IN</t>
  </si>
  <si>
    <t>Vigo County, IN</t>
  </si>
  <si>
    <t>Wabash County, IN</t>
  </si>
  <si>
    <t>Warren County, IN</t>
  </si>
  <si>
    <t>Warrick County, IN</t>
  </si>
  <si>
    <t>Washington County, IN</t>
  </si>
  <si>
    <t>Wayne County, IN</t>
  </si>
  <si>
    <t>Wells County, IN</t>
  </si>
  <si>
    <t>White County, IN</t>
  </si>
  <si>
    <t>Whitley County, IN</t>
  </si>
  <si>
    <t>census.gov</t>
  </si>
  <si>
    <t>http://www.nccsdataweb.urban.org/tablewiz/bmf.php</t>
  </si>
  <si>
    <t xml:space="preserve">The number of nonprofit organizations registered with the IRS by county, with total revenue and assets for those organizations that filed Form 990 within 24 months of the BMF database date selected, from IRS Business Master Files (1995 to present) 
</t>
  </si>
  <si>
    <t>Number of Registered Organizations</t>
  </si>
  <si>
    <t>Number of Organizations Filing Form 990 *</t>
  </si>
  <si>
    <t>Total Revenue Reported on Form 990 *</t>
  </si>
  <si>
    <t>Area name</t>
  </si>
  <si>
    <t>Assets Reported on Form 990 *</t>
  </si>
  <si>
    <t>Population in 2010</t>
  </si>
  <si>
    <t>(18001) Adams County, IN</t>
  </si>
  <si>
    <t>(18003) Allen County, IN</t>
  </si>
  <si>
    <t>(18005) Bartholomew County, IN</t>
  </si>
  <si>
    <t>(18007) Benton County, IN</t>
  </si>
  <si>
    <t>(18009) Blackford County, IN</t>
  </si>
  <si>
    <t>(18011) Boone County, IN</t>
  </si>
  <si>
    <t>(18013) Brown County, IN</t>
  </si>
  <si>
    <t>(18015) Carroll County, IN</t>
  </si>
  <si>
    <t>(18017) Cass County, IN</t>
  </si>
  <si>
    <t>(18019) Clark County, IN</t>
  </si>
  <si>
    <t>(18021) Clay County, IN</t>
  </si>
  <si>
    <t>(18023) Clinton County, IN</t>
  </si>
  <si>
    <t>(18025) Crawford County, IN</t>
  </si>
  <si>
    <t>(18027) Daviess County, IN</t>
  </si>
  <si>
    <t>(18029) Dearborn County, IN</t>
  </si>
  <si>
    <t>(18031) Decatur County, IN</t>
  </si>
  <si>
    <t>(18033) De Kalb County, IN</t>
  </si>
  <si>
    <t>(18035) Delaware County, IN</t>
  </si>
  <si>
    <t>(18037) Dubois County, IN</t>
  </si>
  <si>
    <t>(18039) Elkhart County, IN</t>
  </si>
  <si>
    <t>(18043) Floyd County, IN</t>
  </si>
  <si>
    <t>(18045) Fountain County, IN</t>
  </si>
  <si>
    <t>(18041) Fayette County, IN</t>
  </si>
  <si>
    <t>(18047) Franklin County, IN</t>
  </si>
  <si>
    <t>(18051) Gibson County, IN</t>
  </si>
  <si>
    <t>(18053) Grant County, IN</t>
  </si>
  <si>
    <t>(18055) Greene County, IN</t>
  </si>
  <si>
    <t>(18049) Fulton County, IN</t>
  </si>
  <si>
    <t>(18057) Hamilton County, IN</t>
  </si>
  <si>
    <t>(18059) Hancock County, IN</t>
  </si>
  <si>
    <t>(18061) Harrison County, IN</t>
  </si>
  <si>
    <t>(18063) Hendricks County, IN</t>
  </si>
  <si>
    <t>(18065) Henry County, IN</t>
  </si>
  <si>
    <t>(18067) Howard County, IN</t>
  </si>
  <si>
    <t>(18069) Huntington County, IN</t>
  </si>
  <si>
    <t>(18071) Jackson County, IN</t>
  </si>
  <si>
    <t>(18073) Jasper County, IN</t>
  </si>
  <si>
    <t>(18075) Jay County, IN</t>
  </si>
  <si>
    <t>(18077) Jefferson County, IN</t>
  </si>
  <si>
    <t>(18079) Jennings County, IN</t>
  </si>
  <si>
    <t>(18081) Johnson County, IN</t>
  </si>
  <si>
    <t>(18083) Knox County, IN</t>
  </si>
  <si>
    <t>(18085) Kosciusko County, IN</t>
  </si>
  <si>
    <t>(18087) Lagrange County, IN</t>
  </si>
  <si>
    <t>(18089) Lake County, IN</t>
  </si>
  <si>
    <t>(18091) La Porte County, IN</t>
  </si>
  <si>
    <t>(18095) Madison County, IN</t>
  </si>
  <si>
    <t>(18097) Marion County, IN</t>
  </si>
  <si>
    <t>(18099) Marshall County, IN</t>
  </si>
  <si>
    <t>(18103) Miami County, IN</t>
  </si>
  <si>
    <t>(18093) Lawrence County, IN</t>
  </si>
  <si>
    <t>(18105) Monroe County, IN</t>
  </si>
  <si>
    <t>(18107) Montgomery County, IN</t>
  </si>
  <si>
    <t>(18109) Morgan County, IN</t>
  </si>
  <si>
    <t>(18111) Newton County, IN</t>
  </si>
  <si>
    <t>(18101) Martin County, IN</t>
  </si>
  <si>
    <t>(18113) Noble County, IN</t>
  </si>
  <si>
    <t>(18117) Orange County, IN</t>
  </si>
  <si>
    <t>(18119) Owen County, IN</t>
  </si>
  <si>
    <t>(18123) Perry County, IN</t>
  </si>
  <si>
    <t>(18125) Pike County, IN</t>
  </si>
  <si>
    <t>(18127) Porter County, IN</t>
  </si>
  <si>
    <t>(18129) Posey County, IN</t>
  </si>
  <si>
    <t>(18115) Ohio County, IN</t>
  </si>
  <si>
    <t>(18131) Pulaski County, IN</t>
  </si>
  <si>
    <t>(18133) Putnam County, IN</t>
  </si>
  <si>
    <t>(18135) Randolph County, IN</t>
  </si>
  <si>
    <t>(18121) Parke County, IN</t>
  </si>
  <si>
    <t>(18137) Ripley County, IN</t>
  </si>
  <si>
    <t>(18141) St. Joseph County, IN</t>
  </si>
  <si>
    <t>(18145) Shelby County, IN</t>
  </si>
  <si>
    <t>(18147) Spencer County, IN</t>
  </si>
  <si>
    <t>(18149) Starke County, IN</t>
  </si>
  <si>
    <t>(18151) Steuben County, IN</t>
  </si>
  <si>
    <t>(18153) Sullivan County, IN</t>
  </si>
  <si>
    <t>(18155) Switzerland County, IN</t>
  </si>
  <si>
    <t>(18157) Tippecanoe County, IN</t>
  </si>
  <si>
    <t>(18139) Rush County, IN</t>
  </si>
  <si>
    <t>(18159) Tipton County, IN</t>
  </si>
  <si>
    <t>(18161) Union County, IN</t>
  </si>
  <si>
    <t>(18143) Scott County, IN</t>
  </si>
  <si>
    <t>(18163) Vanderburgh County, IN</t>
  </si>
  <si>
    <t>(18167) Vigo County, IN</t>
  </si>
  <si>
    <t>(18169) Wabash County, IN</t>
  </si>
  <si>
    <t>(18171) Warren County, IN</t>
  </si>
  <si>
    <t>(18173) Warrick County, IN</t>
  </si>
  <si>
    <t>(18175) Washington County, IN</t>
  </si>
  <si>
    <t>(18177) Wayne County, IN</t>
  </si>
  <si>
    <t>(18179) Wells County, IN</t>
  </si>
  <si>
    <t>(18181) White County, IN</t>
  </si>
  <si>
    <t>(18183) Whitley County, IN</t>
  </si>
  <si>
    <t>(18165) Vermillion County, IN</t>
  </si>
  <si>
    <t>All other nonprofits revenues</t>
  </si>
  <si>
    <t>Private Foundations revenues</t>
  </si>
  <si>
    <t>Percapita private foundations revenue (as of Nov 2011)</t>
  </si>
  <si>
    <t>Percapita other nonprofit revenue (as of Nov 2011)</t>
  </si>
  <si>
    <t>Source: bls.gov</t>
  </si>
  <si>
    <t>Year 2010</t>
  </si>
  <si>
    <t>Source: http://www.doe.in.gov/data/reports.html</t>
  </si>
  <si>
    <t>Area Name</t>
  </si>
  <si>
    <t>ELA Pass N</t>
  </si>
  <si>
    <t>ELA Percent Pass</t>
  </si>
  <si>
    <t>Math Pass N</t>
  </si>
  <si>
    <t>Math Percent Pass</t>
  </si>
  <si>
    <t>Indiana</t>
  </si>
  <si>
    <t>Adams</t>
  </si>
  <si>
    <t>Allen</t>
  </si>
  <si>
    <t>Bartholomew</t>
  </si>
  <si>
    <t>Benton</t>
  </si>
  <si>
    <t>Blackford</t>
  </si>
  <si>
    <t>Boone</t>
  </si>
  <si>
    <t>Brown</t>
  </si>
  <si>
    <t>Carroll</t>
  </si>
  <si>
    <t>Cass</t>
  </si>
  <si>
    <t>Clark</t>
  </si>
  <si>
    <t>Clay</t>
  </si>
  <si>
    <t>Clinton</t>
  </si>
  <si>
    <t>Crawford</t>
  </si>
  <si>
    <t>Daviess</t>
  </si>
  <si>
    <t>Dearborn</t>
  </si>
  <si>
    <t>Decatur</t>
  </si>
  <si>
    <t>De Kalb</t>
  </si>
  <si>
    <t>Delaware</t>
  </si>
  <si>
    <t>Dubois</t>
  </si>
  <si>
    <t>Elkhart</t>
  </si>
  <si>
    <t>Fayette</t>
  </si>
  <si>
    <t>Floyd</t>
  </si>
  <si>
    <t>Fountain</t>
  </si>
  <si>
    <t>Franklin</t>
  </si>
  <si>
    <t>Fulton</t>
  </si>
  <si>
    <t>Gibson</t>
  </si>
  <si>
    <t>Grant</t>
  </si>
  <si>
    <t>Greene</t>
  </si>
  <si>
    <t>Hamilton</t>
  </si>
  <si>
    <t>Hancock</t>
  </si>
  <si>
    <t>Harrison</t>
  </si>
  <si>
    <t>Hendricks</t>
  </si>
  <si>
    <t>Henry</t>
  </si>
  <si>
    <t>Howard</t>
  </si>
  <si>
    <t>Huntington</t>
  </si>
  <si>
    <t>Jackson</t>
  </si>
  <si>
    <t>Jasper</t>
  </si>
  <si>
    <t>Jay</t>
  </si>
  <si>
    <t>Jefferson</t>
  </si>
  <si>
    <t>Jennings</t>
  </si>
  <si>
    <t>Johnson</t>
  </si>
  <si>
    <t>Knox</t>
  </si>
  <si>
    <t>Kosciusko</t>
  </si>
  <si>
    <t>Lagrange</t>
  </si>
  <si>
    <t>Lake</t>
  </si>
  <si>
    <t>La Porte</t>
  </si>
  <si>
    <t>Lawrence</t>
  </si>
  <si>
    <t>Madison</t>
  </si>
  <si>
    <t>Marion</t>
  </si>
  <si>
    <t>Marshall</t>
  </si>
  <si>
    <t>Martin</t>
  </si>
  <si>
    <t>Miami</t>
  </si>
  <si>
    <t>Monroe</t>
  </si>
  <si>
    <t>Montgomery</t>
  </si>
  <si>
    <t>Morgan</t>
  </si>
  <si>
    <t>Newton</t>
  </si>
  <si>
    <t>Noble</t>
  </si>
  <si>
    <t>Ohio</t>
  </si>
  <si>
    <t>Orange</t>
  </si>
  <si>
    <t>Owen</t>
  </si>
  <si>
    <t>Parke</t>
  </si>
  <si>
    <t>Perry</t>
  </si>
  <si>
    <t>Pike</t>
  </si>
  <si>
    <t>Porter</t>
  </si>
  <si>
    <t>Posey</t>
  </si>
  <si>
    <t>Pulaski</t>
  </si>
  <si>
    <t>Putnam</t>
  </si>
  <si>
    <t>Randolph</t>
  </si>
  <si>
    <t>Ripley</t>
  </si>
  <si>
    <t>Rush</t>
  </si>
  <si>
    <t>St. Joseph</t>
  </si>
  <si>
    <t>Scott</t>
  </si>
  <si>
    <t>Shelby</t>
  </si>
  <si>
    <t>Spencer</t>
  </si>
  <si>
    <t>Starke</t>
  </si>
  <si>
    <t>Steuben</t>
  </si>
  <si>
    <t>Sullivan</t>
  </si>
  <si>
    <t>Switzerland</t>
  </si>
  <si>
    <t>Tippecanoe</t>
  </si>
  <si>
    <t>Tipton</t>
  </si>
  <si>
    <t>Union</t>
  </si>
  <si>
    <t>Vanderburgh</t>
  </si>
  <si>
    <t>Vermillion</t>
  </si>
  <si>
    <t>Vigo</t>
  </si>
  <si>
    <t>Wabash</t>
  </si>
  <si>
    <t>Warren</t>
  </si>
  <si>
    <t>Warrick</t>
  </si>
  <si>
    <t>Washington</t>
  </si>
  <si>
    <t>Wayne</t>
  </si>
  <si>
    <t>Wells</t>
  </si>
  <si>
    <t>White</t>
  </si>
  <si>
    <t>Whitley</t>
  </si>
  <si>
    <t>Source:</t>
  </si>
  <si>
    <t>P37. SEX BY EDUCATIONAL ATTAINMENT FOR THE POPULATION 25 YEARS AND OVER [35] - Universe: Population 25 years and over</t>
  </si>
  <si>
    <t>Data Set: Census 2000 Summary File 3 (SF 3) - Sample Data</t>
  </si>
  <si>
    <t xml:space="preserve"> </t>
  </si>
  <si>
    <t>High school graduate or equivalent</t>
  </si>
  <si>
    <t>Some college, no degree</t>
  </si>
  <si>
    <t>Associate degree</t>
  </si>
  <si>
    <t>Bachelor's degree</t>
  </si>
  <si>
    <t>Graduate or professional degree</t>
  </si>
  <si>
    <t>High School diploma or more</t>
  </si>
  <si>
    <t>Higher degree or more</t>
  </si>
  <si>
    <t>Adams County, Indiana</t>
  </si>
  <si>
    <t>Allen County, Indiana</t>
  </si>
  <si>
    <t>Bartholomew County, Indiana</t>
  </si>
  <si>
    <t>Benton County, Indiana</t>
  </si>
  <si>
    <t>Blackford County, Indiana</t>
  </si>
  <si>
    <t>Boone County, Indiana</t>
  </si>
  <si>
    <t>Brown County, Indiana</t>
  </si>
  <si>
    <t>Carroll County, Indiana</t>
  </si>
  <si>
    <t>Cass County, Indiana</t>
  </si>
  <si>
    <t>Clark County, Indiana</t>
  </si>
  <si>
    <t>Clay County, Indiana</t>
  </si>
  <si>
    <t>Clinton County, Indiana</t>
  </si>
  <si>
    <t>Crawford County, Indiana</t>
  </si>
  <si>
    <t>Daviess County, Indiana</t>
  </si>
  <si>
    <t>Dearborn County, Indiana</t>
  </si>
  <si>
    <t>Decatur County, Indiana</t>
  </si>
  <si>
    <t>DeKalb County, Indiana</t>
  </si>
  <si>
    <t>Delaware County, Indiana</t>
  </si>
  <si>
    <t>Dubois County, Indiana</t>
  </si>
  <si>
    <t>Elkhart County, Indiana</t>
  </si>
  <si>
    <t>Fayette County, Indiana</t>
  </si>
  <si>
    <t>Floyd County, Indiana</t>
  </si>
  <si>
    <t>Fountain County, Indiana</t>
  </si>
  <si>
    <t>Franklin County, Indiana</t>
  </si>
  <si>
    <t>Fulton County, Indiana</t>
  </si>
  <si>
    <t>Gibson County, Indiana</t>
  </si>
  <si>
    <t>Grant County, Indiana</t>
  </si>
  <si>
    <t>Greene County, Indiana</t>
  </si>
  <si>
    <t>Hamilton County, Indiana</t>
  </si>
  <si>
    <t>Hancock County, Indiana</t>
  </si>
  <si>
    <t>Harrison County, Indiana</t>
  </si>
  <si>
    <t>Hendricks County, Indiana</t>
  </si>
  <si>
    <t>Henry County, Indiana</t>
  </si>
  <si>
    <t>Howard County, Indiana</t>
  </si>
  <si>
    <t>Huntington County, Indiana</t>
  </si>
  <si>
    <t>Jackson County, Indiana</t>
  </si>
  <si>
    <t>Jasper County, Indiana</t>
  </si>
  <si>
    <t>Jay County, Indiana</t>
  </si>
  <si>
    <t>Jefferson County, Indiana</t>
  </si>
  <si>
    <t>Jennings County, Indiana</t>
  </si>
  <si>
    <t>Johnson County, Indiana</t>
  </si>
  <si>
    <t>Knox County, Indiana</t>
  </si>
  <si>
    <t>Kosciusko County, Indiana</t>
  </si>
  <si>
    <t>LaGrange County, Indiana</t>
  </si>
  <si>
    <t>Lake County, Indiana</t>
  </si>
  <si>
    <t>LaPorte County, Indiana</t>
  </si>
  <si>
    <t>Lawrence County, Indiana</t>
  </si>
  <si>
    <t>Madison County, Indiana</t>
  </si>
  <si>
    <t>Marion County, Indiana</t>
  </si>
  <si>
    <t>Marshall County, Indiana</t>
  </si>
  <si>
    <t>Martin County, Indiana</t>
  </si>
  <si>
    <t>Miami County, Indiana</t>
  </si>
  <si>
    <t>Monroe County, Indiana</t>
  </si>
  <si>
    <t>Montgomery County, Indiana</t>
  </si>
  <si>
    <t>Morgan County, Indiana</t>
  </si>
  <si>
    <t>Newton County, Indiana</t>
  </si>
  <si>
    <t>Noble County, Indiana</t>
  </si>
  <si>
    <t>Ohio County, Indiana</t>
  </si>
  <si>
    <t>Orange County, Indiana</t>
  </si>
  <si>
    <t>Owen County, Indiana</t>
  </si>
  <si>
    <t>Parke County, Indiana</t>
  </si>
  <si>
    <t>Perry County, Indiana</t>
  </si>
  <si>
    <t>Pike County, Indiana</t>
  </si>
  <si>
    <t>Porter County, Indiana</t>
  </si>
  <si>
    <t>Posey County, Indiana</t>
  </si>
  <si>
    <t>Pulaski County, Indiana</t>
  </si>
  <si>
    <t>Putnam County, Indiana</t>
  </si>
  <si>
    <t>Randolph County, Indiana</t>
  </si>
  <si>
    <t>Ripley County, Indiana</t>
  </si>
  <si>
    <t>Rush County, Indiana</t>
  </si>
  <si>
    <t>St. Joseph County, Indiana</t>
  </si>
  <si>
    <t>Scott County, Indiana</t>
  </si>
  <si>
    <t>Shelby County, Indiana</t>
  </si>
  <si>
    <t>Spencer County, Indiana</t>
  </si>
  <si>
    <t>Starke County, Indiana</t>
  </si>
  <si>
    <t>Steuben County, Indiana</t>
  </si>
  <si>
    <t>Sullivan County, Indiana</t>
  </si>
  <si>
    <t>Switzerland County, Indiana</t>
  </si>
  <si>
    <t>Tippecanoe County, Indiana</t>
  </si>
  <si>
    <t>Tipton County, Indiana</t>
  </si>
  <si>
    <t>Union County, Indiana</t>
  </si>
  <si>
    <t>Vanderburgh County, Indiana</t>
  </si>
  <si>
    <t>Vermillion County, Indiana</t>
  </si>
  <si>
    <t>Vigo County, Indiana</t>
  </si>
  <si>
    <t>Wabash County, Indiana</t>
  </si>
  <si>
    <t>Warren County, Indiana</t>
  </si>
  <si>
    <t>Warrick County, Indiana</t>
  </si>
  <si>
    <t>Washington County, Indiana</t>
  </si>
  <si>
    <t>Wayne County, Indiana</t>
  </si>
  <si>
    <t>Wells County, Indiana</t>
  </si>
  <si>
    <t>White County, Indiana</t>
  </si>
  <si>
    <t>Whitley County, Indiana</t>
  </si>
  <si>
    <t>Corporation and School Graduation Rates 2010</t>
  </si>
  <si>
    <t>2010 Cohort Size</t>
  </si>
  <si>
    <t>2010 Graduates</t>
  </si>
  <si>
    <t>County Graduation Rate</t>
  </si>
  <si>
    <t>Source:  http://www.census.gov/support/USACdataDownloads.html</t>
  </si>
  <si>
    <t>Censtats</t>
  </si>
  <si>
    <t>Number of violent crimes known to police 2008</t>
  </si>
  <si>
    <t>Number of murders and nonnegligent manslaughters known to police 2008</t>
  </si>
  <si>
    <t>Number of forcible rapes known to police 2008</t>
  </si>
  <si>
    <t>Number of robberies known to police 2008</t>
  </si>
  <si>
    <t>Number of aggravated assaults known to police 2008</t>
  </si>
  <si>
    <t>Number of property crimes known to police 2008</t>
  </si>
  <si>
    <t>Number of burglaries known to police 2008</t>
  </si>
  <si>
    <t>Number of larceny-thefts known to police 2008</t>
  </si>
  <si>
    <t>Number of motor vehicle thefts known to police  2008</t>
  </si>
  <si>
    <t>Total # of crimes</t>
  </si>
  <si>
    <t>Population in 2008</t>
  </si>
  <si>
    <t>Crimes per capita</t>
  </si>
  <si>
    <t>18001</t>
  </si>
  <si>
    <t>18003</t>
  </si>
  <si>
    <t>18005</t>
  </si>
  <si>
    <t>18007</t>
  </si>
  <si>
    <t>18009</t>
  </si>
  <si>
    <t>18011</t>
  </si>
  <si>
    <t>18013</t>
  </si>
  <si>
    <t>18015</t>
  </si>
  <si>
    <t>18017</t>
  </si>
  <si>
    <t>18019</t>
  </si>
  <si>
    <t>18021</t>
  </si>
  <si>
    <t>18023</t>
  </si>
  <si>
    <t>18025</t>
  </si>
  <si>
    <t>18027</t>
  </si>
  <si>
    <t>18029</t>
  </si>
  <si>
    <t>18031</t>
  </si>
  <si>
    <t>18033</t>
  </si>
  <si>
    <t>DeKalb</t>
  </si>
  <si>
    <t>18035</t>
  </si>
  <si>
    <t>18037</t>
  </si>
  <si>
    <t>18039</t>
  </si>
  <si>
    <t>18041</t>
  </si>
  <si>
    <t>18043</t>
  </si>
  <si>
    <t>18045</t>
  </si>
  <si>
    <t>18047</t>
  </si>
  <si>
    <t>18049</t>
  </si>
  <si>
    <t>18051</t>
  </si>
  <si>
    <t>18053</t>
  </si>
  <si>
    <t>18055</t>
  </si>
  <si>
    <t>18057</t>
  </si>
  <si>
    <t>18059</t>
  </si>
  <si>
    <t>18061</t>
  </si>
  <si>
    <t>18063</t>
  </si>
  <si>
    <t>18065</t>
  </si>
  <si>
    <t>18067</t>
  </si>
  <si>
    <t>18069</t>
  </si>
  <si>
    <t>18071</t>
  </si>
  <si>
    <t>18073</t>
  </si>
  <si>
    <t>18075</t>
  </si>
  <si>
    <t>18077</t>
  </si>
  <si>
    <t>18079</t>
  </si>
  <si>
    <t>18081</t>
  </si>
  <si>
    <t>18083</t>
  </si>
  <si>
    <t>18085</t>
  </si>
  <si>
    <t>18087</t>
  </si>
  <si>
    <t>LaGrange</t>
  </si>
  <si>
    <t>18089</t>
  </si>
  <si>
    <t>18091</t>
  </si>
  <si>
    <t>LaPorte</t>
  </si>
  <si>
    <t>18093</t>
  </si>
  <si>
    <t>18095</t>
  </si>
  <si>
    <t>18097</t>
  </si>
  <si>
    <t>18099</t>
  </si>
  <si>
    <t>18101</t>
  </si>
  <si>
    <t>18103</t>
  </si>
  <si>
    <t>18105</t>
  </si>
  <si>
    <t>18107</t>
  </si>
  <si>
    <t>18109</t>
  </si>
  <si>
    <t>18111</t>
  </si>
  <si>
    <t>18113</t>
  </si>
  <si>
    <t>18115</t>
  </si>
  <si>
    <t>18117</t>
  </si>
  <si>
    <t>18119</t>
  </si>
  <si>
    <t>18121</t>
  </si>
  <si>
    <t>18123</t>
  </si>
  <si>
    <t>18125</t>
  </si>
  <si>
    <t>18127</t>
  </si>
  <si>
    <t>18129</t>
  </si>
  <si>
    <t>18131</t>
  </si>
  <si>
    <t>18133</t>
  </si>
  <si>
    <t>18135</t>
  </si>
  <si>
    <t>18137</t>
  </si>
  <si>
    <t>18139</t>
  </si>
  <si>
    <t>18141</t>
  </si>
  <si>
    <t>18143</t>
  </si>
  <si>
    <t>18145</t>
  </si>
  <si>
    <t>18147</t>
  </si>
  <si>
    <t>18149</t>
  </si>
  <si>
    <t>18151</t>
  </si>
  <si>
    <t>18153</t>
  </si>
  <si>
    <t>18155</t>
  </si>
  <si>
    <t>18157</t>
  </si>
  <si>
    <t>18159</t>
  </si>
  <si>
    <t>18161</t>
  </si>
  <si>
    <t>18163</t>
  </si>
  <si>
    <t>18165</t>
  </si>
  <si>
    <t>18167</t>
  </si>
  <si>
    <t>18169</t>
  </si>
  <si>
    <t>18171</t>
  </si>
  <si>
    <t>18173</t>
  </si>
  <si>
    <t>18175</t>
  </si>
  <si>
    <t>18177</t>
  </si>
  <si>
    <t>18179</t>
  </si>
  <si>
    <t>18181</t>
  </si>
  <si>
    <t>18183</t>
  </si>
  <si>
    <t>FIPS code</t>
  </si>
  <si>
    <t>County name</t>
  </si>
  <si>
    <t>CAGIT</t>
  </si>
  <si>
    <t>CEDIT</t>
  </si>
  <si>
    <t>COIT</t>
  </si>
  <si>
    <t>Inn keepers tax</t>
  </si>
  <si>
    <t>Property taxes</t>
  </si>
  <si>
    <t>Total Revenues</t>
  </si>
  <si>
    <t>Population in 2010 (from census 2010)</t>
  </si>
  <si>
    <t>per capita revenue</t>
  </si>
  <si>
    <t>Personal Income (in 2009) BEA REIS</t>
  </si>
  <si>
    <t>Effective tax rate per $1000s personal income</t>
  </si>
  <si>
    <t>Source: http://www.in.gov/ocra/2364.htm</t>
  </si>
  <si>
    <t>Source: http://www.in.gov/ocra/2492.htm</t>
  </si>
  <si>
    <t># of Communities in County with Mainstreet Program</t>
  </si>
  <si>
    <t>Source: http://www.spatialinsights.com/catalog/downloads/products/32/MSAtoCounty.pdf</t>
  </si>
  <si>
    <t>County's with MSA's (1=metro; 50=non-metro)</t>
  </si>
  <si>
    <t>Source: GIS 2011</t>
  </si>
  <si>
    <t>St Joseph</t>
  </si>
  <si>
    <t>Vermilion</t>
  </si>
  <si>
    <t>Area_Acres</t>
  </si>
  <si>
    <t>TotalAcresinCounty</t>
  </si>
  <si>
    <t>Water per County area</t>
  </si>
  <si>
    <t>Park/Recreational Area</t>
  </si>
  <si>
    <t>Forest</t>
  </si>
  <si>
    <t>Forest/Area</t>
  </si>
  <si>
    <t>Fish and Wildlife Area</t>
  </si>
  <si>
    <t>Dedicated Nature Preserve</t>
  </si>
  <si>
    <t>Historic/Cultural Site</t>
  </si>
  <si>
    <t>Camping or Trailer Park</t>
  </si>
  <si>
    <t>Trail</t>
  </si>
  <si>
    <t>Marina</t>
  </si>
  <si>
    <t>Beach</t>
  </si>
  <si>
    <t>School Grounds</t>
  </si>
  <si>
    <t>Fairground</t>
  </si>
  <si>
    <t>Athletic Field</t>
  </si>
  <si>
    <t>Golf Course</t>
  </si>
  <si>
    <t>Count</t>
  </si>
  <si>
    <t>Sum</t>
  </si>
  <si>
    <t>Park Area/Total Acres</t>
  </si>
  <si>
    <t>Fish Wildlife/Area</t>
  </si>
  <si>
    <t>Dedicated Nature Preserve/Area</t>
  </si>
  <si>
    <t>Historic/Cultural Site/ Area</t>
  </si>
  <si>
    <t>Fishing/Boating/ Area</t>
  </si>
  <si>
    <t>Camping or Trailer Park/Area</t>
  </si>
  <si>
    <t>Trail/ Area</t>
  </si>
  <si>
    <t>Marina/ Area</t>
  </si>
  <si>
    <t>Beach/ Area</t>
  </si>
  <si>
    <t>School Grounds/ Area</t>
  </si>
  <si>
    <t>Fairground/ Area</t>
  </si>
  <si>
    <t>Athletic Field/ Area</t>
  </si>
  <si>
    <t>Golf Course/ Area</t>
  </si>
  <si>
    <t>Perimeter_km - shoreline</t>
  </si>
  <si>
    <t>CHANGEABLE</t>
  </si>
  <si>
    <t>STATIC</t>
  </si>
  <si>
    <t>Bureau of Economic Analysis</t>
  </si>
  <si>
    <t>Population</t>
  </si>
  <si>
    <t xml:space="preserve">Accomodation and food services personal income </t>
  </si>
  <si>
    <t>Fips</t>
  </si>
  <si>
    <t>Area</t>
  </si>
  <si>
    <t>(D)</t>
  </si>
  <si>
    <t>(L)</t>
  </si>
  <si>
    <t>(D) Not shown to avoid disclosure of confidential information, but the estimates for this item are included in the totals.</t>
  </si>
  <si>
    <t>(L) Less than $50,000, but the estimates for this item are included in the totals.</t>
  </si>
  <si>
    <t>Source: http://www.countyhealthrankings.org/</t>
  </si>
  <si>
    <t>Total Fertility Rates 2006</t>
  </si>
  <si>
    <t>DEATH RATE 2007</t>
  </si>
  <si>
    <t>Premature death (Years of Potential Life Lost)</t>
  </si>
  <si>
    <t>Poor or fair health</t>
  </si>
  <si>
    <t>Poor physical health days</t>
  </si>
  <si>
    <t>Poor mental health days</t>
  </si>
  <si>
    <t>Motor vehicle crash death rate</t>
  </si>
  <si>
    <t>Primary care providers</t>
  </si>
  <si>
    <t>Access to healthy foods</t>
  </si>
  <si>
    <t>State</t>
  </si>
  <si>
    <t>Age-Adj</t>
  </si>
  <si>
    <t>YPLL Rate</t>
  </si>
  <si>
    <t>% Fair/Poor</t>
  </si>
  <si>
    <t>Physically Unhealthy Days</t>
  </si>
  <si>
    <t>Mentally Unhealthy Days</t>
  </si>
  <si>
    <t>MV mortality rate</t>
  </si>
  <si>
    <t>PCP No</t>
  </si>
  <si>
    <t>PCP Ratio</t>
  </si>
  <si>
    <t>% Healthy Food</t>
  </si>
  <si>
    <t>1421:1</t>
  </si>
  <si>
    <t>934:1</t>
  </si>
  <si>
    <t>786:1</t>
  </si>
  <si>
    <t>4346:1</t>
  </si>
  <si>
    <t>1097:1</t>
  </si>
  <si>
    <t>410:1</t>
  </si>
  <si>
    <t>1626:1</t>
  </si>
  <si>
    <t>1236:1</t>
  </si>
  <si>
    <t>1263:1</t>
  </si>
  <si>
    <t>1176:1</t>
  </si>
  <si>
    <t>1403:1</t>
  </si>
  <si>
    <t>1318:1</t>
  </si>
  <si>
    <t>10705:0</t>
  </si>
  <si>
    <t>1895:1</t>
  </si>
  <si>
    <t>1473:1</t>
  </si>
  <si>
    <t>1794:1</t>
  </si>
  <si>
    <t>955:1</t>
  </si>
  <si>
    <t>657:1</t>
  </si>
  <si>
    <t>813:1</t>
  </si>
  <si>
    <t>1267:1</t>
  </si>
  <si>
    <t>1426:1</t>
  </si>
  <si>
    <t>868:1</t>
  </si>
  <si>
    <t>3406:1</t>
  </si>
  <si>
    <t>800:1</t>
  </si>
  <si>
    <t>1447:1</t>
  </si>
  <si>
    <t>1560:1</t>
  </si>
  <si>
    <t>1467:1</t>
  </si>
  <si>
    <t>2170:1</t>
  </si>
  <si>
    <t>509:1</t>
  </si>
  <si>
    <t>820:1</t>
  </si>
  <si>
    <t>1201:1</t>
  </si>
  <si>
    <t>992:1</t>
  </si>
  <si>
    <t>1299:1</t>
  </si>
  <si>
    <t>1057:1</t>
  </si>
  <si>
    <t>1021:1</t>
  </si>
  <si>
    <t>1005:1</t>
  </si>
  <si>
    <t>1054:1</t>
  </si>
  <si>
    <t>1413:1</t>
  </si>
  <si>
    <t>748:1</t>
  </si>
  <si>
    <t>2337:1</t>
  </si>
  <si>
    <t>847:1</t>
  </si>
  <si>
    <t>1026:1</t>
  </si>
  <si>
    <t>1442:1</t>
  </si>
  <si>
    <t>1772:1</t>
  </si>
  <si>
    <t>1161:1</t>
  </si>
  <si>
    <t>1303:1</t>
  </si>
  <si>
    <t>1310:1</t>
  </si>
  <si>
    <t>1002:1</t>
  </si>
  <si>
    <t>602:1</t>
  </si>
  <si>
    <t>865:1</t>
  </si>
  <si>
    <t>3338:1</t>
  </si>
  <si>
    <t>1906:1</t>
  </si>
  <si>
    <t>873:1</t>
  </si>
  <si>
    <t>1183:1</t>
  </si>
  <si>
    <t>1613:1</t>
  </si>
  <si>
    <t>6960:1</t>
  </si>
  <si>
    <t>1496:1</t>
  </si>
  <si>
    <t>5886:0</t>
  </si>
  <si>
    <t>930:1</t>
  </si>
  <si>
    <t>3729:1</t>
  </si>
  <si>
    <t>1902:1</t>
  </si>
  <si>
    <t>993:1</t>
  </si>
  <si>
    <t>3131:1</t>
  </si>
  <si>
    <t>1202:1</t>
  </si>
  <si>
    <t>1742:1</t>
  </si>
  <si>
    <t>1144:1</t>
  </si>
  <si>
    <t>1375:1</t>
  </si>
  <si>
    <t>1844:1</t>
  </si>
  <si>
    <t>3429:1</t>
  </si>
  <si>
    <t>1570:1</t>
  </si>
  <si>
    <t>674:1</t>
  </si>
  <si>
    <t>1027:1</t>
  </si>
  <si>
    <t>1843:1</t>
  </si>
  <si>
    <t>1671:1</t>
  </si>
  <si>
    <t>1674:1</t>
  </si>
  <si>
    <t>1156:1</t>
  </si>
  <si>
    <t>2128:1</t>
  </si>
  <si>
    <t>9623:0</t>
  </si>
  <si>
    <t>944:1</t>
  </si>
  <si>
    <t>996:1</t>
  </si>
  <si>
    <t>1759:1</t>
  </si>
  <si>
    <t>581:1</t>
  </si>
  <si>
    <t>3233:1</t>
  </si>
  <si>
    <t>545:1</t>
  </si>
  <si>
    <t>1490:1</t>
  </si>
  <si>
    <t>2149:1</t>
  </si>
  <si>
    <t>463:1</t>
  </si>
  <si>
    <t>1394:1</t>
  </si>
  <si>
    <t>1110:1</t>
  </si>
  <si>
    <t>867:1</t>
  </si>
  <si>
    <t>1323:1</t>
  </si>
  <si>
    <t>1365:1</t>
  </si>
  <si>
    <t>Source: http://www.lungusa.org/finding-cures/for-professionals/trend-reports/estimated-prevalence.pdf</t>
  </si>
  <si>
    <t>All Cancers</t>
  </si>
  <si>
    <t>Lung and Bronchus Cancer</t>
  </si>
  <si>
    <t xml:space="preserve"> Lung disease Per thousand population 2008</t>
  </si>
  <si>
    <t>Annual Incidence Rate (2002 to 2006)</t>
  </si>
  <si>
    <t xml:space="preserve">Total Asthma </t>
  </si>
  <si>
    <t>Corporation Results by Grade Level - Spring 2011</t>
  </si>
  <si>
    <t>Source: in.gov/BEA</t>
  </si>
  <si>
    <t>Source: US Census Bureau</t>
  </si>
  <si>
    <t>TotalAcresin County</t>
  </si>
  <si>
    <t>Private earnings: Arts,entertainment, and recreation  (thousands of dollars) 2009</t>
  </si>
  <si>
    <t>Source: http://www.bea.gov/iTable/iTable.cfm?reqid=70&amp;step=1  (2009)</t>
  </si>
  <si>
    <t>Private employment: Arts,entertainment, and recreation  (number of jobs) 2009</t>
  </si>
  <si>
    <t>Private compensation: Arts, entertainment, and recreation (thousands of dollars) 2009</t>
  </si>
  <si>
    <t>per capita personal income (Arts, entertainment and recreation) 2009</t>
  </si>
  <si>
    <t>(Arts, entertainment and recreation)Employment per 1000 population 2009</t>
  </si>
  <si>
    <t>(Arts, entertainment and recreation)avergae compensation per employee 2009</t>
  </si>
  <si>
    <t>Accomodation and food services per capita personal income  2009</t>
  </si>
  <si>
    <t>Fish and Boating access site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</si>
</sst>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0.000"/>
    <numFmt numFmtId="168" formatCode="#,##0.0"/>
    <numFmt numFmtId="169" formatCode="0.000000"/>
  </numFmts>
  <fonts count="6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10"/>
      <name val="Arial"/>
      <family val="2"/>
    </font>
    <font>
      <b/>
      <sz val="10"/>
      <name val="Arial"/>
      <family val="2"/>
    </font>
    <font>
      <sz val="10"/>
      <color indexed="8"/>
      <name val="Arial"/>
      <family val="2"/>
    </font>
    <font>
      <sz val="10.1"/>
      <color indexed="8"/>
      <name val="Tahoma"/>
      <family val="2"/>
    </font>
    <font>
      <b/>
      <i/>
      <sz val="10"/>
      <color indexed="8"/>
      <name val="Arial"/>
      <family val="2"/>
    </font>
    <font>
      <i/>
      <sz val="10"/>
      <color indexed="8"/>
      <name val="Arial"/>
      <family val="2"/>
    </font>
    <font>
      <b/>
      <sz val="10"/>
      <color indexed="8"/>
      <name val="Arial"/>
      <family val="2"/>
    </font>
    <font>
      <b/>
      <sz val="9"/>
      <name val="Tahoma"/>
      <family val="2"/>
    </font>
    <font>
      <sz val="9"/>
      <name val="Tahoma"/>
      <family val="2"/>
    </font>
    <font>
      <sz val="10"/>
      <color indexed="8"/>
      <name val="Calibri"/>
      <family val="2"/>
    </font>
    <font>
      <b/>
      <sz val="11"/>
      <color indexed="8"/>
      <name val="Inherit"/>
      <family val="0"/>
    </font>
    <font>
      <sz val="9"/>
      <color indexed="8"/>
      <name val="Inherit"/>
      <family val="0"/>
    </font>
    <font>
      <sz val="10"/>
      <color indexed="8"/>
      <name val="Verdana"/>
      <family val="2"/>
    </font>
    <font>
      <i/>
      <sz val="11"/>
      <color indexed="8"/>
      <name val="Calibri"/>
      <family val="2"/>
    </font>
    <font>
      <b/>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1"/>
      <color theme="1"/>
      <name val="Tahoma"/>
      <family val="2"/>
    </font>
    <font>
      <b/>
      <i/>
      <sz val="10"/>
      <color theme="1"/>
      <name val="Arial"/>
      <family val="2"/>
    </font>
    <font>
      <i/>
      <sz val="10"/>
      <color theme="1"/>
      <name val="Arial"/>
      <family val="2"/>
    </font>
    <font>
      <b/>
      <sz val="10"/>
      <color theme="1"/>
      <name val="Arial"/>
      <family val="2"/>
    </font>
    <font>
      <sz val="10"/>
      <color theme="1"/>
      <name val="Calibri"/>
      <family val="2"/>
    </font>
    <font>
      <b/>
      <sz val="11"/>
      <color rgb="FF000000"/>
      <name val="Inherit"/>
      <family val="0"/>
    </font>
    <font>
      <sz val="9"/>
      <color theme="1"/>
      <name val="Inherit"/>
      <family val="0"/>
    </font>
    <font>
      <sz val="10"/>
      <color rgb="FF000000"/>
      <name val="Verdana"/>
      <family val="2"/>
    </font>
    <font>
      <i/>
      <sz val="11"/>
      <color theme="1"/>
      <name val="Calibri"/>
      <family val="2"/>
    </font>
    <font>
      <b/>
      <sz val="11"/>
      <color rgb="FF9C0006"/>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8F8F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top style="thin"/>
      <bottom/>
    </border>
    <border>
      <left/>
      <right style="thin"/>
      <top style="thin"/>
      <bottom/>
    </border>
    <border>
      <left/>
      <right style="thin"/>
      <top style="thin"/>
      <bottom style="thin"/>
    </border>
    <border>
      <left/>
      <right/>
      <top/>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9" fillId="0" borderId="0">
      <alignment/>
      <protection/>
    </xf>
    <xf numFmtId="0" fontId="47" fillId="0" borderId="0">
      <alignment/>
      <protection/>
    </xf>
    <xf numFmtId="0" fontId="19"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3">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43" fillId="0" borderId="0" xfId="52" applyAlignment="1">
      <alignment/>
    </xf>
    <xf numFmtId="0" fontId="0" fillId="0" borderId="0" xfId="0" applyFill="1" applyBorder="1" applyAlignment="1">
      <alignment/>
    </xf>
    <xf numFmtId="0" fontId="50" fillId="0" borderId="10" xfId="0" applyFont="1" applyBorder="1" applyAlignment="1">
      <alignment horizontal="center"/>
    </xf>
    <xf numFmtId="0" fontId="20" fillId="0" borderId="10" xfId="57" applyFont="1" applyBorder="1" applyAlignment="1">
      <alignment horizontal="left" wrapText="1"/>
      <protection/>
    </xf>
    <xf numFmtId="3" fontId="20" fillId="0" borderId="10" xfId="57" applyNumberFormat="1" applyFont="1" applyBorder="1" applyAlignment="1">
      <alignment horizontal="center" wrapText="1"/>
      <protection/>
    </xf>
    <xf numFmtId="165" fontId="20" fillId="0" borderId="10" xfId="57" applyNumberFormat="1" applyFont="1" applyBorder="1" applyAlignment="1">
      <alignment horizontal="center" wrapText="1"/>
      <protection/>
    </xf>
    <xf numFmtId="49" fontId="19" fillId="0" borderId="10" xfId="57" applyNumberFormat="1" applyBorder="1">
      <alignment/>
      <protection/>
    </xf>
    <xf numFmtId="3" fontId="19" fillId="0" borderId="10" xfId="57" applyNumberFormat="1" applyBorder="1">
      <alignment/>
      <protection/>
    </xf>
    <xf numFmtId="165" fontId="19" fillId="0" borderId="10" xfId="57" applyNumberFormat="1" applyBorder="1">
      <alignment/>
      <protection/>
    </xf>
    <xf numFmtId="0" fontId="0" fillId="0" borderId="10" xfId="0" applyBorder="1" applyAlignment="1">
      <alignment horizontal="center"/>
    </xf>
    <xf numFmtId="0" fontId="50" fillId="0" borderId="10" xfId="0" applyFont="1" applyBorder="1" applyAlignment="1">
      <alignment/>
    </xf>
    <xf numFmtId="0" fontId="0" fillId="0" borderId="10" xfId="0" applyFill="1" applyBorder="1" applyAlignment="1">
      <alignment/>
    </xf>
    <xf numFmtId="0" fontId="0" fillId="0" borderId="10" xfId="0" applyBorder="1" applyAlignment="1">
      <alignment/>
    </xf>
    <xf numFmtId="10" fontId="0" fillId="0" borderId="10" xfId="62" applyNumberFormat="1" applyFont="1" applyBorder="1" applyAlignment="1">
      <alignment/>
    </xf>
    <xf numFmtId="164" fontId="0" fillId="0" borderId="10" xfId="42" applyNumberFormat="1" applyFont="1" applyBorder="1" applyAlignment="1">
      <alignment/>
    </xf>
    <xf numFmtId="165" fontId="0" fillId="0" borderId="0" xfId="0" applyNumberFormat="1" applyAlignment="1">
      <alignment/>
    </xf>
    <xf numFmtId="165" fontId="0" fillId="0" borderId="10" xfId="0" applyNumberFormat="1" applyBorder="1" applyAlignment="1">
      <alignment wrapText="1"/>
    </xf>
    <xf numFmtId="165" fontId="52" fillId="33" borderId="10" xfId="0" applyNumberFormat="1" applyFont="1" applyFill="1" applyBorder="1" applyAlignment="1">
      <alignment horizontal="right" vertical="center" indent="1"/>
    </xf>
    <xf numFmtId="0" fontId="0" fillId="0" borderId="10" xfId="0" applyFill="1" applyBorder="1" applyAlignment="1">
      <alignment horizontal="center"/>
    </xf>
    <xf numFmtId="165" fontId="52" fillId="0" borderId="10" xfId="0" applyNumberFormat="1" applyFont="1" applyFill="1" applyBorder="1" applyAlignment="1">
      <alignment horizontal="right" vertical="center" indent="1"/>
    </xf>
    <xf numFmtId="0" fontId="50" fillId="0" borderId="10" xfId="0" applyFont="1" applyBorder="1" applyAlignment="1">
      <alignment wrapText="1"/>
    </xf>
    <xf numFmtId="0" fontId="0" fillId="0" borderId="0" xfId="0" applyAlignment="1">
      <alignment horizontal="center"/>
    </xf>
    <xf numFmtId="0" fontId="0" fillId="0" borderId="0" xfId="0" applyBorder="1" applyAlignment="1">
      <alignment horizontal="center"/>
    </xf>
    <xf numFmtId="0" fontId="50" fillId="0" borderId="10" xfId="0" applyFont="1" applyFill="1" applyBorder="1" applyAlignment="1">
      <alignment horizontal="center" wrapText="1"/>
    </xf>
    <xf numFmtId="0" fontId="43" fillId="0" borderId="0" xfId="53" applyAlignment="1" applyProtection="1">
      <alignment/>
      <protection/>
    </xf>
    <xf numFmtId="0" fontId="0" fillId="0" borderId="0" xfId="0" applyAlignment="1">
      <alignment/>
    </xf>
    <xf numFmtId="0" fontId="0" fillId="0" borderId="10" xfId="0" applyBorder="1" applyAlignment="1">
      <alignment horizontal="center" wrapText="1"/>
    </xf>
    <xf numFmtId="0" fontId="0" fillId="34" borderId="10" xfId="0" applyFill="1" applyBorder="1" applyAlignment="1">
      <alignment horizontal="center" wrapText="1"/>
    </xf>
    <xf numFmtId="0" fontId="0" fillId="34" borderId="10" xfId="0" applyFill="1" applyBorder="1" applyAlignment="1">
      <alignment wrapText="1"/>
    </xf>
    <xf numFmtId="10" fontId="0" fillId="0" borderId="0" xfId="62" applyNumberFormat="1" applyFont="1" applyAlignment="1">
      <alignment horizontal="center"/>
    </xf>
    <xf numFmtId="2" fontId="0" fillId="0" borderId="0" xfId="62" applyNumberFormat="1" applyFont="1" applyAlignment="1">
      <alignment/>
    </xf>
    <xf numFmtId="0" fontId="50" fillId="0" borderId="10" xfId="0" applyFont="1" applyFill="1" applyBorder="1" applyAlignment="1">
      <alignment horizontal="center"/>
    </xf>
    <xf numFmtId="10" fontId="50" fillId="0" borderId="10" xfId="62" applyNumberFormat="1" applyFont="1" applyFill="1" applyBorder="1" applyAlignment="1">
      <alignment horizontal="center" wrapText="1"/>
    </xf>
    <xf numFmtId="166" fontId="50" fillId="0" borderId="10" xfId="0" applyNumberFormat="1" applyFont="1" applyFill="1" applyBorder="1" applyAlignment="1">
      <alignment horizontal="center" wrapText="1"/>
    </xf>
    <xf numFmtId="0" fontId="0" fillId="0" borderId="10" xfId="0" applyNumberFormat="1" applyBorder="1" applyAlignment="1">
      <alignment horizontal="center"/>
    </xf>
    <xf numFmtId="10" fontId="0" fillId="0" borderId="10" xfId="0" applyNumberFormat="1" applyBorder="1" applyAlignment="1">
      <alignment horizontal="center"/>
    </xf>
    <xf numFmtId="166" fontId="0" fillId="0" borderId="10" xfId="0" applyNumberFormat="1" applyBorder="1" applyAlignment="1">
      <alignment horizontal="center"/>
    </xf>
    <xf numFmtId="10" fontId="0" fillId="0" borderId="10" xfId="62" applyNumberFormat="1" applyFont="1" applyBorder="1" applyAlignment="1">
      <alignment horizontal="center"/>
    </xf>
    <xf numFmtId="0" fontId="0" fillId="0" borderId="10" xfId="0" applyBorder="1" applyAlignment="1">
      <alignment wrapText="1"/>
    </xf>
    <xf numFmtId="0" fontId="19" fillId="0" borderId="10" xfId="0" applyNumberFormat="1" applyFont="1" applyBorder="1" applyAlignment="1">
      <alignment horizontal="center" wrapText="1"/>
    </xf>
    <xf numFmtId="10" fontId="0" fillId="0" borderId="10" xfId="0" applyNumberFormat="1" applyBorder="1" applyAlignment="1">
      <alignment/>
    </xf>
    <xf numFmtId="0" fontId="50" fillId="35" borderId="10" xfId="0" applyFont="1" applyFill="1" applyBorder="1" applyAlignment="1">
      <alignment horizontal="center" wrapText="1"/>
    </xf>
    <xf numFmtId="0" fontId="50" fillId="0" borderId="0" xfId="0" applyFont="1" applyAlignment="1">
      <alignment/>
    </xf>
    <xf numFmtId="0" fontId="53" fillId="0" borderId="10" xfId="58" applyFont="1" applyBorder="1" applyAlignment="1">
      <alignment wrapText="1"/>
      <protection/>
    </xf>
    <xf numFmtId="0" fontId="54" fillId="34" borderId="10" xfId="58" applyFont="1" applyFill="1" applyBorder="1" applyAlignment="1">
      <alignment wrapText="1"/>
      <protection/>
    </xf>
    <xf numFmtId="0" fontId="53" fillId="0" borderId="10" xfId="58" applyFont="1" applyFill="1" applyBorder="1" applyAlignment="1">
      <alignment wrapText="1"/>
      <protection/>
    </xf>
    <xf numFmtId="0" fontId="54" fillId="36" borderId="10" xfId="58" applyFont="1" applyFill="1" applyBorder="1" applyAlignment="1">
      <alignment wrapText="1"/>
      <protection/>
    </xf>
    <xf numFmtId="0" fontId="47" fillId="0" borderId="10" xfId="58" applyBorder="1">
      <alignment/>
      <protection/>
    </xf>
    <xf numFmtId="0" fontId="55" fillId="0" borderId="10" xfId="58" applyFont="1" applyBorder="1">
      <alignment/>
      <protection/>
    </xf>
    <xf numFmtId="0" fontId="50" fillId="0" borderId="10" xfId="0" applyFont="1" applyFill="1" applyBorder="1" applyAlignment="1">
      <alignment wrapText="1"/>
    </xf>
    <xf numFmtId="0" fontId="50" fillId="34" borderId="10" xfId="0" applyFont="1" applyFill="1" applyBorder="1" applyAlignment="1">
      <alignment wrapText="1"/>
    </xf>
    <xf numFmtId="0" fontId="0" fillId="0" borderId="10" xfId="0" applyBorder="1" applyAlignment="1">
      <alignment horizontal="center" vertical="center" wrapText="1"/>
    </xf>
    <xf numFmtId="6" fontId="0" fillId="0" borderId="10" xfId="0" applyNumberFormat="1" applyBorder="1" applyAlignment="1">
      <alignment/>
    </xf>
    <xf numFmtId="3" fontId="0" fillId="0" borderId="10" xfId="0" applyNumberFormat="1" applyBorder="1" applyAlignment="1">
      <alignment/>
    </xf>
    <xf numFmtId="0" fontId="19" fillId="0" borderId="10" xfId="57" applyBorder="1">
      <alignment/>
      <protection/>
    </xf>
    <xf numFmtId="0" fontId="0" fillId="0" borderId="10" xfId="0" applyBorder="1" applyAlignment="1">
      <alignment vertical="top"/>
    </xf>
    <xf numFmtId="3" fontId="0" fillId="0" borderId="10" xfId="0" applyNumberFormat="1" applyBorder="1" applyAlignment="1">
      <alignment vertical="top"/>
    </xf>
    <xf numFmtId="0" fontId="0" fillId="34" borderId="10" xfId="0" applyFill="1" applyBorder="1" applyAlignment="1">
      <alignment/>
    </xf>
    <xf numFmtId="0" fontId="0" fillId="0" borderId="0" xfId="0" applyAlignment="1">
      <alignment horizontal="left"/>
    </xf>
    <xf numFmtId="0" fontId="0" fillId="37" borderId="10" xfId="0" applyFill="1" applyBorder="1" applyAlignment="1">
      <alignment/>
    </xf>
    <xf numFmtId="2" fontId="0" fillId="0" borderId="10" xfId="0" applyNumberFormat="1" applyBorder="1" applyAlignment="1">
      <alignment/>
    </xf>
    <xf numFmtId="0" fontId="0" fillId="37" borderId="0" xfId="0" applyFill="1" applyAlignment="1">
      <alignment horizontal="center"/>
    </xf>
    <xf numFmtId="0" fontId="0" fillId="37" borderId="0" xfId="0" applyFill="1" applyBorder="1" applyAlignment="1">
      <alignment horizontal="center"/>
    </xf>
    <xf numFmtId="0" fontId="56" fillId="34" borderId="10" xfId="0" applyFont="1" applyFill="1" applyBorder="1" applyAlignment="1">
      <alignment vertical="top" wrapText="1"/>
    </xf>
    <xf numFmtId="0" fontId="56" fillId="34" borderId="10" xfId="0" applyFont="1" applyFill="1" applyBorder="1" applyAlignment="1">
      <alignment wrapText="1"/>
    </xf>
    <xf numFmtId="0" fontId="56" fillId="0" borderId="10" xfId="0" applyFont="1" applyFill="1" applyBorder="1" applyAlignment="1">
      <alignment horizontal="center" wrapText="1"/>
    </xf>
    <xf numFmtId="0" fontId="56" fillId="34" borderId="10" xfId="0" applyFont="1" applyFill="1" applyBorder="1" applyAlignment="1">
      <alignment horizontal="center" wrapText="1"/>
    </xf>
    <xf numFmtId="0" fontId="57" fillId="33" borderId="10" xfId="0" applyFont="1" applyFill="1" applyBorder="1" applyAlignment="1">
      <alignment horizontal="center" vertical="center" wrapText="1"/>
    </xf>
    <xf numFmtId="0" fontId="58" fillId="38" borderId="10" xfId="0" applyFont="1" applyFill="1" applyBorder="1" applyAlignment="1">
      <alignment horizontal="right" vertical="center"/>
    </xf>
    <xf numFmtId="0" fontId="58" fillId="38" borderId="10" xfId="0" applyFont="1" applyFill="1" applyBorder="1" applyAlignment="1">
      <alignment horizontal="left" vertical="center"/>
    </xf>
    <xf numFmtId="3" fontId="58" fillId="38" borderId="10" xfId="0" applyNumberFormat="1" applyFont="1" applyFill="1" applyBorder="1" applyAlignment="1">
      <alignment horizontal="right" vertical="center"/>
    </xf>
    <xf numFmtId="167" fontId="58" fillId="33" borderId="10" xfId="0" applyNumberFormat="1" applyFont="1" applyFill="1" applyBorder="1" applyAlignment="1">
      <alignment horizontal="right" vertical="center"/>
    </xf>
    <xf numFmtId="3" fontId="58" fillId="33" borderId="10" xfId="0" applyNumberFormat="1" applyFont="1" applyFill="1" applyBorder="1" applyAlignment="1">
      <alignment horizontal="right" vertical="center"/>
    </xf>
    <xf numFmtId="4" fontId="58" fillId="33" borderId="10" xfId="0" applyNumberFormat="1" applyFont="1" applyFill="1" applyBorder="1" applyAlignment="1">
      <alignment horizontal="right" vertical="center"/>
    </xf>
    <xf numFmtId="168" fontId="58" fillId="33" borderId="10" xfId="0" applyNumberFormat="1" applyFont="1" applyFill="1" applyBorder="1" applyAlignment="1">
      <alignment horizontal="right" vertical="center"/>
    </xf>
    <xf numFmtId="0" fontId="58" fillId="38" borderId="10" xfId="0" applyFont="1" applyFill="1" applyBorder="1" applyAlignment="1">
      <alignment horizontal="center" vertical="center"/>
    </xf>
    <xf numFmtId="2" fontId="58" fillId="38" borderId="10" xfId="0" applyNumberFormat="1" applyFont="1" applyFill="1" applyBorder="1" applyAlignment="1">
      <alignment horizontal="center" vertical="center"/>
    </xf>
    <xf numFmtId="0" fontId="58" fillId="33" borderId="10" xfId="0" applyFont="1" applyFill="1" applyBorder="1" applyAlignment="1">
      <alignment horizontal="right" vertical="center"/>
    </xf>
    <xf numFmtId="0" fontId="58" fillId="33" borderId="10" xfId="0" applyFont="1" applyFill="1" applyBorder="1" applyAlignment="1">
      <alignment horizontal="left" vertical="center"/>
    </xf>
    <xf numFmtId="0" fontId="58" fillId="33" borderId="10" xfId="0" applyFont="1" applyFill="1" applyBorder="1" applyAlignment="1">
      <alignment horizontal="center" vertical="center"/>
    </xf>
    <xf numFmtId="0" fontId="59" fillId="0" borderId="0" xfId="0" applyFont="1" applyAlignment="1">
      <alignment/>
    </xf>
    <xf numFmtId="0" fontId="0" fillId="3" borderId="10" xfId="0" applyFill="1" applyBorder="1" applyAlignment="1">
      <alignment/>
    </xf>
    <xf numFmtId="0" fontId="0" fillId="37" borderId="10" xfId="0" applyFill="1" applyBorder="1" applyAlignment="1">
      <alignment horizontal="center"/>
    </xf>
    <xf numFmtId="0" fontId="19" fillId="0" borderId="10" xfId="57" applyFont="1" applyBorder="1">
      <alignment/>
      <protection/>
    </xf>
    <xf numFmtId="1" fontId="19" fillId="0" borderId="10" xfId="57" applyNumberFormat="1" applyBorder="1">
      <alignment/>
      <protection/>
    </xf>
    <xf numFmtId="1" fontId="19" fillId="0" borderId="10" xfId="59" applyNumberFormat="1" applyBorder="1">
      <alignment/>
      <protection/>
    </xf>
    <xf numFmtId="169" fontId="19" fillId="0" borderId="10" xfId="59" applyNumberFormat="1" applyBorder="1">
      <alignment/>
      <protection/>
    </xf>
    <xf numFmtId="0" fontId="19" fillId="0" borderId="10" xfId="57" applyBorder="1" applyAlignment="1" quotePrefix="1">
      <alignment horizontal="right"/>
      <protection/>
    </xf>
    <xf numFmtId="0" fontId="60" fillId="0" borderId="10" xfId="0" applyFont="1" applyBorder="1" applyAlignment="1">
      <alignment horizontal="center" vertical="center" wrapText="1"/>
    </xf>
    <xf numFmtId="0" fontId="0" fillId="0" borderId="10" xfId="0" applyFont="1" applyBorder="1" applyAlignment="1">
      <alignment horizontal="center" vertical="center" wrapText="1"/>
    </xf>
    <xf numFmtId="4" fontId="0" fillId="0" borderId="10" xfId="0" applyNumberFormat="1" applyBorder="1" applyAlignment="1">
      <alignment horizontal="center"/>
    </xf>
    <xf numFmtId="0" fontId="50" fillId="0" borderId="0" xfId="0" applyFont="1" applyFill="1" applyAlignment="1">
      <alignment horizontal="center"/>
    </xf>
    <xf numFmtId="0" fontId="61" fillId="0" borderId="0" xfId="39" applyFont="1" applyFill="1" applyBorder="1" applyAlignment="1">
      <alignment horizontal="center"/>
    </xf>
    <xf numFmtId="0" fontId="50" fillId="0" borderId="0" xfId="0" applyFont="1" applyFill="1" applyBorder="1" applyAlignment="1">
      <alignment horizontal="center"/>
    </xf>
    <xf numFmtId="0" fontId="50" fillId="3" borderId="10" xfId="0" applyFont="1" applyFill="1" applyBorder="1" applyAlignment="1">
      <alignment/>
    </xf>
    <xf numFmtId="0" fontId="50" fillId="37" borderId="10" xfId="0" applyFont="1" applyFill="1" applyBorder="1" applyAlignment="1">
      <alignment horizontal="center"/>
    </xf>
    <xf numFmtId="0" fontId="50" fillId="37" borderId="10" xfId="0" applyFont="1" applyFill="1" applyBorder="1" applyAlignment="1">
      <alignment wrapText="1"/>
    </xf>
    <xf numFmtId="0" fontId="20" fillId="0" borderId="10" xfId="57" applyFont="1" applyBorder="1">
      <alignment/>
      <protection/>
    </xf>
    <xf numFmtId="0" fontId="20" fillId="0" borderId="10" xfId="57" applyFont="1" applyFill="1" applyBorder="1" applyAlignment="1">
      <alignment wrapText="1"/>
      <protection/>
    </xf>
    <xf numFmtId="0" fontId="20" fillId="0" borderId="10" xfId="59" applyFont="1" applyBorder="1" applyAlignment="1">
      <alignment wrapText="1"/>
      <protection/>
    </xf>
    <xf numFmtId="0" fontId="0" fillId="36" borderId="0" xfId="0" applyFill="1" applyAlignment="1">
      <alignment/>
    </xf>
    <xf numFmtId="0" fontId="0" fillId="36" borderId="0" xfId="0" applyFill="1" applyAlignment="1">
      <alignment horizontal="center"/>
    </xf>
    <xf numFmtId="0" fontId="50" fillId="36" borderId="0" xfId="0" applyFont="1" applyFill="1" applyAlignment="1">
      <alignment/>
    </xf>
    <xf numFmtId="0" fontId="20" fillId="0" borderId="10" xfId="57" applyFont="1" applyBorder="1" applyAlignment="1">
      <alignment vertical="center" wrapText="1"/>
      <protection/>
    </xf>
    <xf numFmtId="0" fontId="50" fillId="0" borderId="10" xfId="0" applyFont="1" applyBorder="1" applyAlignment="1">
      <alignment horizontal="center" vertical="center" wrapText="1"/>
    </xf>
    <xf numFmtId="0" fontId="20" fillId="0" borderId="10" xfId="57" applyFont="1" applyFill="1" applyBorder="1" applyAlignment="1">
      <alignment vertical="center" wrapText="1"/>
      <protection/>
    </xf>
    <xf numFmtId="0" fontId="50" fillId="36" borderId="0" xfId="0" applyFont="1" applyFill="1" applyAlignment="1">
      <alignment vertical="center"/>
    </xf>
    <xf numFmtId="0" fontId="0" fillId="0" borderId="0" xfId="0" applyAlignment="1">
      <alignment vertical="center"/>
    </xf>
    <xf numFmtId="0" fontId="50" fillId="0" borderId="11" xfId="0" applyFont="1" applyBorder="1" applyAlignment="1">
      <alignment horizontal="center" vertical="center" wrapText="1"/>
    </xf>
    <xf numFmtId="0" fontId="50" fillId="0" borderId="0" xfId="0" applyFont="1" applyAlignment="1">
      <alignment vertical="center"/>
    </xf>
    <xf numFmtId="0" fontId="50" fillId="36" borderId="0" xfId="0" applyFont="1" applyFill="1" applyBorder="1" applyAlignment="1">
      <alignment horizontal="center"/>
    </xf>
    <xf numFmtId="0" fontId="0" fillId="36" borderId="10" xfId="0" applyFill="1" applyBorder="1" applyAlignment="1">
      <alignment horizontal="center"/>
    </xf>
    <xf numFmtId="0" fontId="0" fillId="36" borderId="0" xfId="0" applyFill="1" applyBorder="1" applyAlignment="1">
      <alignment horizontal="center"/>
    </xf>
    <xf numFmtId="0" fontId="50" fillId="0" borderId="0" xfId="0" applyFont="1" applyFill="1" applyBorder="1" applyAlignment="1">
      <alignment horizontal="left"/>
    </xf>
    <xf numFmtId="0" fontId="0" fillId="37" borderId="10" xfId="0" applyFill="1" applyBorder="1" applyAlignment="1">
      <alignment horizontal="center" wrapText="1"/>
    </xf>
    <xf numFmtId="0" fontId="0" fillId="0" borderId="10" xfId="0" applyFill="1" applyBorder="1" applyAlignment="1">
      <alignment horizontal="center" wrapText="1"/>
    </xf>
    <xf numFmtId="0" fontId="50" fillId="36" borderId="0" xfId="0" applyFont="1" applyFill="1" applyAlignment="1">
      <alignment horizontal="center"/>
    </xf>
    <xf numFmtId="0" fontId="50" fillId="0" borderId="12" xfId="0" applyFont="1" applyBorder="1" applyAlignment="1">
      <alignment horizontal="center"/>
    </xf>
    <xf numFmtId="0" fontId="50" fillId="0" borderId="13" xfId="0" applyFont="1" applyBorder="1" applyAlignment="1">
      <alignment horizontal="center"/>
    </xf>
    <xf numFmtId="0" fontId="0" fillId="34" borderId="11" xfId="0" applyFill="1" applyBorder="1" applyAlignment="1">
      <alignment horizontal="center" wrapText="1"/>
    </xf>
    <xf numFmtId="0" fontId="0" fillId="34" borderId="14" xfId="0" applyFill="1" applyBorder="1" applyAlignment="1">
      <alignment horizontal="center" wrapText="1"/>
    </xf>
    <xf numFmtId="0" fontId="0" fillId="0" borderId="11" xfId="0" applyBorder="1" applyAlignment="1">
      <alignment horizontal="center" wrapText="1"/>
    </xf>
    <xf numFmtId="0" fontId="0" fillId="0" borderId="14" xfId="0" applyBorder="1" applyAlignment="1">
      <alignment horizontal="center" wrapText="1"/>
    </xf>
    <xf numFmtId="0" fontId="0" fillId="34" borderId="0" xfId="0" applyFill="1" applyAlignment="1">
      <alignment horizontal="center"/>
    </xf>
    <xf numFmtId="0" fontId="50" fillId="36" borderId="0" xfId="0" applyFont="1" applyFill="1" applyAlignment="1">
      <alignment horizontal="center"/>
    </xf>
    <xf numFmtId="0" fontId="50" fillId="0" borderId="15" xfId="0" applyFont="1" applyFill="1" applyBorder="1" applyAlignment="1">
      <alignment horizontal="center"/>
    </xf>
    <xf numFmtId="0" fontId="20" fillId="0" borderId="11" xfId="57" applyFont="1" applyFill="1" applyBorder="1" applyAlignment="1" quotePrefix="1">
      <alignment horizontal="center" vertical="center" wrapText="1"/>
      <protection/>
    </xf>
    <xf numFmtId="0" fontId="20" fillId="0" borderId="16" xfId="57" applyFont="1" applyFill="1" applyBorder="1" applyAlignment="1" quotePrefix="1">
      <alignment horizontal="center" vertical="center" wrapText="1"/>
      <protection/>
    </xf>
    <xf numFmtId="0" fontId="20" fillId="0" borderId="14" xfId="57" applyFont="1" applyFill="1" applyBorder="1" applyAlignment="1" quotePrefix="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rmal 3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actfinder2.census.gov/faces/nav/jsf/pages/searchresults.xhtml?refresh=t" TargetMode="External" /><Relationship Id="rId2" Type="http://schemas.openxmlformats.org/officeDocument/2006/relationships/hyperlink" Target="http://www.nccsdataweb.urban.org/tablewiz/bmf.php"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AF100"/>
  <sheetViews>
    <sheetView zoomScalePageLayoutView="0" workbookViewId="0" topLeftCell="A1">
      <selection activeCell="C5" sqref="C5"/>
    </sheetView>
  </sheetViews>
  <sheetFormatPr defaultColWidth="9.140625" defaultRowHeight="15"/>
  <cols>
    <col min="4" max="5" width="10.57421875" style="0" bestFit="1" customWidth="1"/>
    <col min="7" max="7" width="3.140625" style="104" customWidth="1"/>
    <col min="13" max="13" width="2.140625" style="104" customWidth="1"/>
    <col min="17" max="17" width="2.28125" style="104" customWidth="1"/>
    <col min="31" max="31" width="18.00390625" style="0" customWidth="1"/>
    <col min="32" max="32" width="16.421875" style="0" customWidth="1"/>
  </cols>
  <sheetData>
    <row r="1" ht="15">
      <c r="A1" s="3" t="s">
        <v>903</v>
      </c>
    </row>
    <row r="2" spans="1:17" s="1" customFormat="1" ht="15">
      <c r="A2" s="4" t="s">
        <v>95</v>
      </c>
      <c r="G2" s="104"/>
      <c r="M2" s="104"/>
      <c r="Q2" s="104"/>
    </row>
    <row r="3" spans="1:32" s="2" customFormat="1" ht="15">
      <c r="A3" s="5" t="s">
        <v>96</v>
      </c>
      <c r="G3" s="104"/>
      <c r="H3" s="3" t="s">
        <v>199</v>
      </c>
      <c r="I3" s="3"/>
      <c r="J3" s="3"/>
      <c r="K3" s="3"/>
      <c r="L3" s="3"/>
      <c r="M3" s="104"/>
      <c r="N3" s="3" t="s">
        <v>403</v>
      </c>
      <c r="O3" s="3"/>
      <c r="P3" s="3"/>
      <c r="Q3" s="104"/>
      <c r="R3" s="28" t="s">
        <v>298</v>
      </c>
      <c r="S3" s="3"/>
      <c r="T3" s="3"/>
      <c r="U3" s="3"/>
      <c r="V3" s="3"/>
      <c r="W3" s="3"/>
      <c r="X3" s="3"/>
      <c r="Y3" s="3"/>
      <c r="Z3" s="3"/>
      <c r="AA3" s="3"/>
      <c r="AB3" s="3"/>
      <c r="AC3" s="3"/>
      <c r="AD3" s="3"/>
      <c r="AE3" s="3"/>
      <c r="AF3" s="3"/>
    </row>
    <row r="4" spans="1:32" s="2" customFormat="1" ht="15">
      <c r="A4" s="5" t="s">
        <v>97</v>
      </c>
      <c r="G4" s="104"/>
      <c r="H4" s="3" t="s">
        <v>201</v>
      </c>
      <c r="I4" s="3"/>
      <c r="J4" s="3"/>
      <c r="K4" s="3"/>
      <c r="L4" s="3"/>
      <c r="M4" s="104"/>
      <c r="N4" s="3" t="s">
        <v>402</v>
      </c>
      <c r="O4" s="3"/>
      <c r="P4" s="19"/>
      <c r="Q4" s="104"/>
      <c r="R4" s="29" t="s">
        <v>299</v>
      </c>
      <c r="S4" s="3"/>
      <c r="T4" s="3"/>
      <c r="U4" s="3"/>
      <c r="V4" s="3"/>
      <c r="W4" s="3"/>
      <c r="X4" s="3"/>
      <c r="Y4" s="3"/>
      <c r="Z4" s="3"/>
      <c r="AA4" s="3"/>
      <c r="AB4" s="3"/>
      <c r="AC4" s="3"/>
      <c r="AD4" s="3"/>
      <c r="AE4" s="3"/>
      <c r="AF4" s="3"/>
    </row>
    <row r="5" spans="1:32" s="3" customFormat="1" ht="75">
      <c r="A5" s="5" t="s">
        <v>297</v>
      </c>
      <c r="G5" s="104"/>
      <c r="H5" s="3" t="s">
        <v>200</v>
      </c>
      <c r="M5" s="104"/>
      <c r="P5" s="19"/>
      <c r="Q5" s="104"/>
      <c r="R5" s="16" t="s">
        <v>303</v>
      </c>
      <c r="S5" s="125" t="s">
        <v>300</v>
      </c>
      <c r="T5" s="126"/>
      <c r="U5" s="125" t="s">
        <v>301</v>
      </c>
      <c r="V5" s="126"/>
      <c r="W5" s="123" t="s">
        <v>302</v>
      </c>
      <c r="X5" s="124"/>
      <c r="Y5" s="125" t="s">
        <v>304</v>
      </c>
      <c r="Z5" s="126"/>
      <c r="AA5" s="30"/>
      <c r="AB5" s="31" t="s">
        <v>399</v>
      </c>
      <c r="AC5" s="31" t="s">
        <v>398</v>
      </c>
      <c r="AD5" s="16" t="s">
        <v>305</v>
      </c>
      <c r="AE5" s="32" t="s">
        <v>400</v>
      </c>
      <c r="AF5" s="32" t="s">
        <v>401</v>
      </c>
    </row>
    <row r="6" spans="4:32" s="2" customFormat="1" ht="15">
      <c r="D6" s="121" t="s">
        <v>98</v>
      </c>
      <c r="E6" s="122"/>
      <c r="G6" s="104"/>
      <c r="H6" s="3"/>
      <c r="I6" s="3"/>
      <c r="J6" s="3"/>
      <c r="K6" s="3"/>
      <c r="L6" s="3"/>
      <c r="M6" s="104"/>
      <c r="Q6" s="104"/>
      <c r="R6" s="16"/>
      <c r="S6" s="16"/>
      <c r="T6" s="16"/>
      <c r="U6" s="16"/>
      <c r="V6" s="16"/>
      <c r="W6" s="16"/>
      <c r="X6" s="16"/>
      <c r="Y6" s="16"/>
      <c r="Z6" s="16"/>
      <c r="AA6" s="16"/>
      <c r="AB6" s="16"/>
      <c r="AC6" s="16"/>
      <c r="AD6" s="16"/>
      <c r="AE6" s="16"/>
      <c r="AF6" s="16"/>
    </row>
    <row r="7" spans="1:32" ht="60">
      <c r="A7" s="6" t="s">
        <v>0</v>
      </c>
      <c r="B7" s="14" t="s">
        <v>99</v>
      </c>
      <c r="C7" s="14" t="s">
        <v>100</v>
      </c>
      <c r="D7" s="14">
        <v>2000</v>
      </c>
      <c r="E7" s="14">
        <v>2010</v>
      </c>
      <c r="F7" s="6" t="s">
        <v>101</v>
      </c>
      <c r="H7" s="6" t="s">
        <v>0</v>
      </c>
      <c r="I7" s="7" t="s">
        <v>102</v>
      </c>
      <c r="J7" s="7" t="s">
        <v>103</v>
      </c>
      <c r="K7" s="8" t="s">
        <v>104</v>
      </c>
      <c r="L7" s="9" t="s">
        <v>105</v>
      </c>
      <c r="N7" s="16" t="s">
        <v>203</v>
      </c>
      <c r="O7" s="16" t="s">
        <v>202</v>
      </c>
      <c r="P7" s="20" t="s">
        <v>204</v>
      </c>
      <c r="R7" s="16" t="s">
        <v>306</v>
      </c>
      <c r="S7" s="16">
        <v>174</v>
      </c>
      <c r="T7" s="16">
        <v>0.005</v>
      </c>
      <c r="U7" s="16">
        <v>99</v>
      </c>
      <c r="V7" s="16">
        <v>0.004</v>
      </c>
      <c r="W7" s="16">
        <v>42326635</v>
      </c>
      <c r="X7" s="16">
        <v>0.001</v>
      </c>
      <c r="Y7" s="16">
        <v>86771038</v>
      </c>
      <c r="Z7" s="16">
        <v>0.001</v>
      </c>
      <c r="AA7" s="16"/>
      <c r="AB7" s="16">
        <v>1865132</v>
      </c>
      <c r="AC7" s="16">
        <v>40461503</v>
      </c>
      <c r="AD7" s="13">
        <v>34387</v>
      </c>
      <c r="AE7" s="16">
        <f aca="true" t="shared" si="0" ref="AE7:AE38">+AB7/AD7</f>
        <v>54.23945095530288</v>
      </c>
      <c r="AF7" s="16">
        <f aca="true" t="shared" si="1" ref="AF7:AF38">AC7/AD7</f>
        <v>1176.651147235874</v>
      </c>
    </row>
    <row r="8" spans="1:32" ht="15">
      <c r="A8" s="16">
        <v>18001</v>
      </c>
      <c r="B8" s="16" t="s">
        <v>1</v>
      </c>
      <c r="C8" s="16" t="s">
        <v>2</v>
      </c>
      <c r="D8" s="16">
        <v>33625</v>
      </c>
      <c r="E8" s="16">
        <v>34387</v>
      </c>
      <c r="F8" s="17">
        <f>(E8-D8)/D8</f>
        <v>0.02266171003717472</v>
      </c>
      <c r="H8" s="13">
        <v>18001</v>
      </c>
      <c r="I8" s="10" t="s">
        <v>106</v>
      </c>
      <c r="J8" s="10" t="s">
        <v>107</v>
      </c>
      <c r="K8" s="11">
        <v>5322</v>
      </c>
      <c r="L8" s="12">
        <v>15.8</v>
      </c>
      <c r="N8" s="13">
        <v>18001</v>
      </c>
      <c r="O8" s="16" t="s">
        <v>205</v>
      </c>
      <c r="P8" s="21">
        <v>11.1</v>
      </c>
      <c r="R8" s="16" t="s">
        <v>307</v>
      </c>
      <c r="S8" s="16">
        <v>1863</v>
      </c>
      <c r="T8" s="16">
        <v>0.049</v>
      </c>
      <c r="U8" s="16">
        <v>1293</v>
      </c>
      <c r="V8" s="16">
        <v>0.048</v>
      </c>
      <c r="W8" s="16">
        <v>1523500467</v>
      </c>
      <c r="X8" s="16">
        <v>0.044</v>
      </c>
      <c r="Y8" s="16">
        <v>3227016205</v>
      </c>
      <c r="Z8" s="16">
        <v>0.037</v>
      </c>
      <c r="AA8" s="16"/>
      <c r="AB8" s="16">
        <v>20570918</v>
      </c>
      <c r="AC8" s="16">
        <v>1502929549</v>
      </c>
      <c r="AD8" s="13">
        <v>355329</v>
      </c>
      <c r="AE8" s="16">
        <f t="shared" si="0"/>
        <v>57.89259531307605</v>
      </c>
      <c r="AF8" s="16">
        <f t="shared" si="1"/>
        <v>4229.684458628482</v>
      </c>
    </row>
    <row r="9" spans="1:32" ht="15">
      <c r="A9" s="16">
        <v>18003</v>
      </c>
      <c r="B9" s="16" t="s">
        <v>3</v>
      </c>
      <c r="C9" s="16" t="s">
        <v>2</v>
      </c>
      <c r="D9" s="16">
        <v>331849</v>
      </c>
      <c r="E9" s="16">
        <v>355329</v>
      </c>
      <c r="F9" s="17">
        <f aca="true" t="shared" si="2" ref="F9:F72">(E9-D9)/D9</f>
        <v>0.07075507233711718</v>
      </c>
      <c r="H9" s="13">
        <v>18003</v>
      </c>
      <c r="I9" s="10" t="s">
        <v>106</v>
      </c>
      <c r="J9" s="10" t="s">
        <v>108</v>
      </c>
      <c r="K9" s="11">
        <v>51005</v>
      </c>
      <c r="L9" s="12">
        <v>14.6</v>
      </c>
      <c r="N9" s="13">
        <v>18003</v>
      </c>
      <c r="O9" s="16" t="s">
        <v>206</v>
      </c>
      <c r="P9" s="21">
        <v>10.5</v>
      </c>
      <c r="R9" s="16" t="s">
        <v>308</v>
      </c>
      <c r="S9" s="16">
        <v>487</v>
      </c>
      <c r="T9" s="16">
        <v>0.013</v>
      </c>
      <c r="U9" s="16">
        <v>354</v>
      </c>
      <c r="V9" s="16">
        <v>0.013</v>
      </c>
      <c r="W9" s="16">
        <v>270888914</v>
      </c>
      <c r="X9" s="16">
        <v>0.008</v>
      </c>
      <c r="Y9" s="16">
        <v>1351942087</v>
      </c>
      <c r="Z9" s="16">
        <v>0.016</v>
      </c>
      <c r="AA9" s="16"/>
      <c r="AB9" s="16">
        <v>8533998</v>
      </c>
      <c r="AC9" s="16">
        <v>262354916</v>
      </c>
      <c r="AD9" s="13">
        <v>76794</v>
      </c>
      <c r="AE9" s="16">
        <f t="shared" si="0"/>
        <v>111.12844753496367</v>
      </c>
      <c r="AF9" s="16">
        <f t="shared" si="1"/>
        <v>3416.346537489908</v>
      </c>
    </row>
    <row r="10" spans="1:32" ht="15">
      <c r="A10" s="16">
        <v>18005</v>
      </c>
      <c r="B10" s="16" t="s">
        <v>4</v>
      </c>
      <c r="C10" s="16" t="s">
        <v>2</v>
      </c>
      <c r="D10" s="16">
        <v>71435</v>
      </c>
      <c r="E10" s="16">
        <v>76794</v>
      </c>
      <c r="F10" s="17">
        <f t="shared" si="2"/>
        <v>0.07501924826765591</v>
      </c>
      <c r="H10" s="13">
        <v>18005</v>
      </c>
      <c r="I10" s="10" t="s">
        <v>106</v>
      </c>
      <c r="J10" s="10" t="s">
        <v>109</v>
      </c>
      <c r="K10" s="11">
        <v>7150</v>
      </c>
      <c r="L10" s="12">
        <v>9.6</v>
      </c>
      <c r="N10" s="13">
        <v>18005</v>
      </c>
      <c r="O10" s="16" t="s">
        <v>207</v>
      </c>
      <c r="P10" s="21">
        <v>9.3</v>
      </c>
      <c r="R10" s="16" t="s">
        <v>309</v>
      </c>
      <c r="S10" s="16">
        <v>86</v>
      </c>
      <c r="T10" s="16">
        <v>0.002</v>
      </c>
      <c r="U10" s="16">
        <v>56</v>
      </c>
      <c r="V10" s="16">
        <v>0.002</v>
      </c>
      <c r="W10" s="16">
        <v>2604295</v>
      </c>
      <c r="X10" s="16">
        <v>0</v>
      </c>
      <c r="Y10" s="16">
        <v>18328793</v>
      </c>
      <c r="Z10" s="16">
        <v>0</v>
      </c>
      <c r="AA10" s="16"/>
      <c r="AB10" s="16">
        <v>496316</v>
      </c>
      <c r="AC10" s="16">
        <v>2107979</v>
      </c>
      <c r="AD10" s="13">
        <v>8854</v>
      </c>
      <c r="AE10" s="16">
        <f t="shared" si="0"/>
        <v>56.055568104811385</v>
      </c>
      <c r="AF10" s="16">
        <f t="shared" si="1"/>
        <v>238.08210978089</v>
      </c>
    </row>
    <row r="11" spans="1:32" ht="15">
      <c r="A11" s="16">
        <v>18007</v>
      </c>
      <c r="B11" s="16" t="s">
        <v>5</v>
      </c>
      <c r="C11" s="16" t="s">
        <v>2</v>
      </c>
      <c r="D11" s="16">
        <v>9421</v>
      </c>
      <c r="E11" s="16">
        <v>8854</v>
      </c>
      <c r="F11" s="17">
        <f t="shared" si="2"/>
        <v>-0.060184693769238934</v>
      </c>
      <c r="H11" s="13">
        <v>18007</v>
      </c>
      <c r="I11" s="10" t="s">
        <v>106</v>
      </c>
      <c r="J11" s="10" t="s">
        <v>110</v>
      </c>
      <c r="K11" s="11">
        <v>834</v>
      </c>
      <c r="L11" s="12">
        <v>10</v>
      </c>
      <c r="N11" s="13">
        <v>18007</v>
      </c>
      <c r="O11" s="16" t="s">
        <v>208</v>
      </c>
      <c r="P11" s="21">
        <v>10.3</v>
      </c>
      <c r="R11" s="16" t="s">
        <v>310</v>
      </c>
      <c r="S11" s="16">
        <v>77</v>
      </c>
      <c r="T11" s="16">
        <v>0.002</v>
      </c>
      <c r="U11" s="16">
        <v>55</v>
      </c>
      <c r="V11" s="16">
        <v>0.002</v>
      </c>
      <c r="W11" s="16">
        <v>1552997</v>
      </c>
      <c r="X11" s="16">
        <v>0</v>
      </c>
      <c r="Y11" s="16">
        <v>11746158</v>
      </c>
      <c r="Z11" s="16">
        <v>0</v>
      </c>
      <c r="AA11" s="16"/>
      <c r="AB11" s="16">
        <v>0</v>
      </c>
      <c r="AC11" s="16">
        <v>1552997</v>
      </c>
      <c r="AD11" s="13">
        <v>12766</v>
      </c>
      <c r="AE11" s="16">
        <f t="shared" si="0"/>
        <v>0</v>
      </c>
      <c r="AF11" s="16">
        <f t="shared" si="1"/>
        <v>121.65102616324613</v>
      </c>
    </row>
    <row r="12" spans="1:32" ht="15">
      <c r="A12" s="16">
        <v>18009</v>
      </c>
      <c r="B12" s="16" t="s">
        <v>6</v>
      </c>
      <c r="C12" s="16" t="s">
        <v>2</v>
      </c>
      <c r="D12" s="16">
        <v>14048</v>
      </c>
      <c r="E12" s="16">
        <v>12766</v>
      </c>
      <c r="F12" s="17">
        <f t="shared" si="2"/>
        <v>-0.09125854214123007</v>
      </c>
      <c r="H12" s="13">
        <v>18009</v>
      </c>
      <c r="I12" s="10" t="s">
        <v>106</v>
      </c>
      <c r="J12" s="10" t="s">
        <v>111</v>
      </c>
      <c r="K12" s="11">
        <v>1812</v>
      </c>
      <c r="L12" s="12">
        <v>14.1</v>
      </c>
      <c r="N12" s="13">
        <v>18009</v>
      </c>
      <c r="O12" s="16" t="s">
        <v>209</v>
      </c>
      <c r="P12" s="21">
        <v>13</v>
      </c>
      <c r="R12" s="16" t="s">
        <v>311</v>
      </c>
      <c r="S12" s="16">
        <v>371</v>
      </c>
      <c r="T12" s="16">
        <v>0.01</v>
      </c>
      <c r="U12" s="16">
        <v>278</v>
      </c>
      <c r="V12" s="16">
        <v>0.01</v>
      </c>
      <c r="W12" s="16">
        <v>99236898</v>
      </c>
      <c r="X12" s="16">
        <v>0.003</v>
      </c>
      <c r="Y12" s="16">
        <v>341613679</v>
      </c>
      <c r="Z12" s="16">
        <v>0.004</v>
      </c>
      <c r="AA12" s="16"/>
      <c r="AB12" s="16">
        <v>1168772</v>
      </c>
      <c r="AC12" s="16">
        <v>98068126</v>
      </c>
      <c r="AD12" s="13">
        <v>56640</v>
      </c>
      <c r="AE12" s="16">
        <f t="shared" si="0"/>
        <v>20.635098870056495</v>
      </c>
      <c r="AF12" s="16">
        <f t="shared" si="1"/>
        <v>1731.4287782485876</v>
      </c>
    </row>
    <row r="13" spans="1:32" ht="15">
      <c r="A13" s="16">
        <v>18011</v>
      </c>
      <c r="B13" s="16" t="s">
        <v>7</v>
      </c>
      <c r="C13" s="16" t="s">
        <v>2</v>
      </c>
      <c r="D13" s="16">
        <v>46107</v>
      </c>
      <c r="E13" s="16">
        <v>56640</v>
      </c>
      <c r="F13" s="17">
        <f t="shared" si="2"/>
        <v>0.22844687357668034</v>
      </c>
      <c r="H13" s="13">
        <v>18011</v>
      </c>
      <c r="I13" s="10" t="s">
        <v>106</v>
      </c>
      <c r="J13" s="10" t="s">
        <v>112</v>
      </c>
      <c r="K13" s="11">
        <v>4374</v>
      </c>
      <c r="L13" s="12">
        <v>7.9</v>
      </c>
      <c r="N13" s="13">
        <v>18011</v>
      </c>
      <c r="O13" s="16" t="s">
        <v>210</v>
      </c>
      <c r="P13" s="21">
        <v>7.9</v>
      </c>
      <c r="R13" s="16" t="s">
        <v>312</v>
      </c>
      <c r="S13" s="16">
        <v>100</v>
      </c>
      <c r="T13" s="16">
        <v>0.003</v>
      </c>
      <c r="U13" s="16">
        <v>71</v>
      </c>
      <c r="V13" s="16">
        <v>0.003</v>
      </c>
      <c r="W13" s="16">
        <v>14412731</v>
      </c>
      <c r="X13" s="16">
        <v>0</v>
      </c>
      <c r="Y13" s="16">
        <v>50243676</v>
      </c>
      <c r="Z13" s="16">
        <v>0.001</v>
      </c>
      <c r="AA13" s="16"/>
      <c r="AB13" s="16">
        <v>357320</v>
      </c>
      <c r="AC13" s="16">
        <v>14055411</v>
      </c>
      <c r="AD13" s="13">
        <v>15242</v>
      </c>
      <c r="AE13" s="16">
        <f t="shared" si="0"/>
        <v>23.443117701089097</v>
      </c>
      <c r="AF13" s="16">
        <f t="shared" si="1"/>
        <v>922.1500459257315</v>
      </c>
    </row>
    <row r="14" spans="1:32" ht="15">
      <c r="A14" s="16">
        <v>18013</v>
      </c>
      <c r="B14" s="16" t="s">
        <v>8</v>
      </c>
      <c r="C14" s="16" t="s">
        <v>2</v>
      </c>
      <c r="D14" s="16">
        <v>14957</v>
      </c>
      <c r="E14" s="16">
        <v>15242</v>
      </c>
      <c r="F14" s="17">
        <f t="shared" si="2"/>
        <v>0.019054623253326203</v>
      </c>
      <c r="H14" s="13">
        <v>18013</v>
      </c>
      <c r="I14" s="10" t="s">
        <v>106</v>
      </c>
      <c r="J14" s="10" t="s">
        <v>113</v>
      </c>
      <c r="K14" s="11">
        <v>1791</v>
      </c>
      <c r="L14" s="12">
        <v>12.5</v>
      </c>
      <c r="N14" s="13">
        <v>18013</v>
      </c>
      <c r="O14" s="16" t="s">
        <v>211</v>
      </c>
      <c r="P14" s="21">
        <v>10</v>
      </c>
      <c r="R14" s="16" t="s">
        <v>313</v>
      </c>
      <c r="S14" s="16">
        <v>114</v>
      </c>
      <c r="T14" s="16">
        <v>0.003</v>
      </c>
      <c r="U14" s="16">
        <v>88</v>
      </c>
      <c r="V14" s="16">
        <v>0.003</v>
      </c>
      <c r="W14" s="16">
        <v>22564999</v>
      </c>
      <c r="X14" s="16">
        <v>0.001</v>
      </c>
      <c r="Y14" s="16">
        <v>29819786</v>
      </c>
      <c r="Z14" s="16">
        <v>0</v>
      </c>
      <c r="AA14" s="16"/>
      <c r="AB14" s="16">
        <v>34883</v>
      </c>
      <c r="AC14" s="16">
        <v>22530116</v>
      </c>
      <c r="AD14" s="13">
        <v>20155</v>
      </c>
      <c r="AE14" s="16">
        <f t="shared" si="0"/>
        <v>1.730736789878442</v>
      </c>
      <c r="AF14" s="16">
        <f t="shared" si="1"/>
        <v>1117.8425204663856</v>
      </c>
    </row>
    <row r="15" spans="1:32" ht="15">
      <c r="A15" s="16">
        <v>18015</v>
      </c>
      <c r="B15" s="16" t="s">
        <v>9</v>
      </c>
      <c r="C15" s="16" t="s">
        <v>2</v>
      </c>
      <c r="D15" s="16">
        <v>20165</v>
      </c>
      <c r="E15" s="16">
        <v>20155</v>
      </c>
      <c r="F15" s="17">
        <f t="shared" si="2"/>
        <v>-0.0004959087527894868</v>
      </c>
      <c r="H15" s="13">
        <v>18015</v>
      </c>
      <c r="I15" s="10" t="s">
        <v>106</v>
      </c>
      <c r="J15" s="10" t="s">
        <v>114</v>
      </c>
      <c r="K15" s="11">
        <v>1935</v>
      </c>
      <c r="L15" s="12">
        <v>9.9</v>
      </c>
      <c r="N15" s="13">
        <v>18015</v>
      </c>
      <c r="O15" s="16" t="s">
        <v>212</v>
      </c>
      <c r="P15" s="21">
        <v>9.5</v>
      </c>
      <c r="R15" s="16" t="s">
        <v>314</v>
      </c>
      <c r="S15" s="16">
        <v>226</v>
      </c>
      <c r="T15" s="16">
        <v>0.006</v>
      </c>
      <c r="U15" s="16">
        <v>163</v>
      </c>
      <c r="V15" s="16">
        <v>0.006</v>
      </c>
      <c r="W15" s="16">
        <v>81540617</v>
      </c>
      <c r="X15" s="16">
        <v>0.002</v>
      </c>
      <c r="Y15" s="16">
        <v>67299003</v>
      </c>
      <c r="Z15" s="16">
        <v>0.001</v>
      </c>
      <c r="AA15" s="16"/>
      <c r="AB15" s="16">
        <v>407016</v>
      </c>
      <c r="AC15" s="16">
        <v>81133601</v>
      </c>
      <c r="AD15" s="13">
        <v>38966</v>
      </c>
      <c r="AE15" s="16">
        <f t="shared" si="0"/>
        <v>10.445413950623621</v>
      </c>
      <c r="AF15" s="16">
        <f t="shared" si="1"/>
        <v>2082.16396345532</v>
      </c>
    </row>
    <row r="16" spans="1:32" ht="15">
      <c r="A16" s="16">
        <v>18017</v>
      </c>
      <c r="B16" s="16" t="s">
        <v>10</v>
      </c>
      <c r="C16" s="16" t="s">
        <v>2</v>
      </c>
      <c r="D16" s="16">
        <v>40930</v>
      </c>
      <c r="E16" s="16">
        <v>38966</v>
      </c>
      <c r="F16" s="17">
        <f t="shared" si="2"/>
        <v>-0.047984363547520156</v>
      </c>
      <c r="H16" s="13">
        <v>18017</v>
      </c>
      <c r="I16" s="10" t="s">
        <v>106</v>
      </c>
      <c r="J16" s="10" t="s">
        <v>115</v>
      </c>
      <c r="K16" s="11">
        <v>5250</v>
      </c>
      <c r="L16" s="12">
        <v>13.8</v>
      </c>
      <c r="N16" s="13">
        <v>18017</v>
      </c>
      <c r="O16" s="16" t="s">
        <v>213</v>
      </c>
      <c r="P16" s="21">
        <v>10.7</v>
      </c>
      <c r="R16" s="16" t="s">
        <v>315</v>
      </c>
      <c r="S16" s="16">
        <v>753</v>
      </c>
      <c r="T16" s="16">
        <v>0.02</v>
      </c>
      <c r="U16" s="16">
        <v>615</v>
      </c>
      <c r="V16" s="16">
        <v>0.023</v>
      </c>
      <c r="W16" s="16">
        <v>154321333</v>
      </c>
      <c r="X16" s="16">
        <v>0.004</v>
      </c>
      <c r="Y16" s="16">
        <v>409984790</v>
      </c>
      <c r="Z16" s="16">
        <v>0.005</v>
      </c>
      <c r="AA16" s="16"/>
      <c r="AB16" s="16">
        <v>1334636</v>
      </c>
      <c r="AC16" s="16">
        <v>152986697</v>
      </c>
      <c r="AD16" s="13">
        <v>110232</v>
      </c>
      <c r="AE16" s="16">
        <f t="shared" si="0"/>
        <v>12.107518687858335</v>
      </c>
      <c r="AF16" s="16">
        <f t="shared" si="1"/>
        <v>1387.861029465128</v>
      </c>
    </row>
    <row r="17" spans="1:32" ht="15">
      <c r="A17" s="16">
        <v>18019</v>
      </c>
      <c r="B17" s="16" t="s">
        <v>11</v>
      </c>
      <c r="C17" s="16" t="s">
        <v>2</v>
      </c>
      <c r="D17" s="16">
        <v>96472</v>
      </c>
      <c r="E17" s="16">
        <v>110232</v>
      </c>
      <c r="F17" s="17">
        <f t="shared" si="2"/>
        <v>0.14263205904303838</v>
      </c>
      <c r="H17" s="13">
        <v>18019</v>
      </c>
      <c r="I17" s="10" t="s">
        <v>106</v>
      </c>
      <c r="J17" s="10" t="s">
        <v>116</v>
      </c>
      <c r="K17" s="11">
        <v>12743</v>
      </c>
      <c r="L17" s="12">
        <v>11.9</v>
      </c>
      <c r="N17" s="13">
        <v>18019</v>
      </c>
      <c r="O17" s="16" t="s">
        <v>214</v>
      </c>
      <c r="P17" s="21">
        <v>9.4</v>
      </c>
      <c r="R17" s="16" t="s">
        <v>316</v>
      </c>
      <c r="S17" s="16">
        <v>130</v>
      </c>
      <c r="T17" s="16">
        <v>0.003</v>
      </c>
      <c r="U17" s="16">
        <v>94</v>
      </c>
      <c r="V17" s="16">
        <v>0.003</v>
      </c>
      <c r="W17" s="16">
        <v>29143875</v>
      </c>
      <c r="X17" s="16">
        <v>0.001</v>
      </c>
      <c r="Y17" s="16">
        <v>53353857</v>
      </c>
      <c r="Z17" s="16">
        <v>0.001</v>
      </c>
      <c r="AA17" s="16"/>
      <c r="AB17" s="16">
        <v>0</v>
      </c>
      <c r="AC17" s="16">
        <v>29143875</v>
      </c>
      <c r="AD17" s="13">
        <v>26890</v>
      </c>
      <c r="AE17" s="16">
        <f t="shared" si="0"/>
        <v>0</v>
      </c>
      <c r="AF17" s="16">
        <f t="shared" si="1"/>
        <v>1083.8183339531424</v>
      </c>
    </row>
    <row r="18" spans="1:32" ht="15">
      <c r="A18" s="16">
        <v>18021</v>
      </c>
      <c r="B18" s="16" t="s">
        <v>12</v>
      </c>
      <c r="C18" s="16" t="s">
        <v>2</v>
      </c>
      <c r="D18" s="16">
        <v>26556</v>
      </c>
      <c r="E18" s="16">
        <v>26890</v>
      </c>
      <c r="F18" s="17">
        <f t="shared" si="2"/>
        <v>0.0125771953607471</v>
      </c>
      <c r="H18" s="13">
        <v>18021</v>
      </c>
      <c r="I18" s="10" t="s">
        <v>106</v>
      </c>
      <c r="J18" s="10" t="s">
        <v>117</v>
      </c>
      <c r="K18" s="11">
        <v>3652</v>
      </c>
      <c r="L18" s="12">
        <v>14</v>
      </c>
      <c r="N18" s="13">
        <v>18021</v>
      </c>
      <c r="O18" s="16" t="s">
        <v>215</v>
      </c>
      <c r="P18" s="21">
        <v>10.6</v>
      </c>
      <c r="R18" s="16" t="s">
        <v>317</v>
      </c>
      <c r="S18" s="16">
        <v>196</v>
      </c>
      <c r="T18" s="16">
        <v>0.005</v>
      </c>
      <c r="U18" s="16">
        <v>140</v>
      </c>
      <c r="V18" s="16">
        <v>0.005</v>
      </c>
      <c r="W18" s="16">
        <v>60847273</v>
      </c>
      <c r="X18" s="16">
        <v>0.002</v>
      </c>
      <c r="Y18" s="16">
        <v>84827171</v>
      </c>
      <c r="Z18" s="16">
        <v>0.001</v>
      </c>
      <c r="AA18" s="16"/>
      <c r="AB18" s="16">
        <v>4207</v>
      </c>
      <c r="AC18" s="16">
        <v>60843066</v>
      </c>
      <c r="AD18" s="13">
        <v>33224</v>
      </c>
      <c r="AE18" s="16">
        <f t="shared" si="0"/>
        <v>0.12662533108596197</v>
      </c>
      <c r="AF18" s="16">
        <f t="shared" si="1"/>
        <v>1831.2986395376836</v>
      </c>
    </row>
    <row r="19" spans="1:32" ht="15">
      <c r="A19" s="16">
        <v>18023</v>
      </c>
      <c r="B19" s="16" t="s">
        <v>13</v>
      </c>
      <c r="C19" s="16" t="s">
        <v>2</v>
      </c>
      <c r="D19" s="16">
        <v>33866</v>
      </c>
      <c r="E19" s="16">
        <v>33224</v>
      </c>
      <c r="F19" s="17">
        <f t="shared" si="2"/>
        <v>-0.01895706608397803</v>
      </c>
      <c r="H19" s="13">
        <v>18023</v>
      </c>
      <c r="I19" s="10" t="s">
        <v>106</v>
      </c>
      <c r="J19" s="10" t="s">
        <v>118</v>
      </c>
      <c r="K19" s="11">
        <v>4142</v>
      </c>
      <c r="L19" s="12">
        <v>12.5</v>
      </c>
      <c r="N19" s="13">
        <v>18023</v>
      </c>
      <c r="O19" s="16" t="s">
        <v>216</v>
      </c>
      <c r="P19" s="21">
        <v>10.3</v>
      </c>
      <c r="R19" s="16" t="s">
        <v>318</v>
      </c>
      <c r="S19" s="16">
        <v>55</v>
      </c>
      <c r="T19" s="16">
        <v>0.001</v>
      </c>
      <c r="U19" s="16">
        <v>33</v>
      </c>
      <c r="V19" s="16">
        <v>0.001</v>
      </c>
      <c r="W19" s="16">
        <v>1514130</v>
      </c>
      <c r="X19" s="16">
        <v>0</v>
      </c>
      <c r="Y19" s="16">
        <v>12297321</v>
      </c>
      <c r="Z19" s="16">
        <v>0</v>
      </c>
      <c r="AA19" s="16"/>
      <c r="AB19" s="16">
        <v>35668</v>
      </c>
      <c r="AC19" s="16">
        <v>1478462</v>
      </c>
      <c r="AD19" s="13">
        <v>10713</v>
      </c>
      <c r="AE19" s="16">
        <f t="shared" si="0"/>
        <v>3.3294128628768784</v>
      </c>
      <c r="AF19" s="16">
        <f t="shared" si="1"/>
        <v>138.00634742835808</v>
      </c>
    </row>
    <row r="20" spans="1:32" ht="15">
      <c r="A20" s="16">
        <v>18025</v>
      </c>
      <c r="B20" s="16" t="s">
        <v>14</v>
      </c>
      <c r="C20" s="16" t="s">
        <v>2</v>
      </c>
      <c r="D20" s="16">
        <v>10743</v>
      </c>
      <c r="E20" s="16">
        <v>10713</v>
      </c>
      <c r="F20" s="17">
        <f t="shared" si="2"/>
        <v>-0.0027925160569673277</v>
      </c>
      <c r="H20" s="13">
        <v>18025</v>
      </c>
      <c r="I20" s="10" t="s">
        <v>106</v>
      </c>
      <c r="J20" s="10" t="s">
        <v>119</v>
      </c>
      <c r="K20" s="11">
        <v>1972</v>
      </c>
      <c r="L20" s="12">
        <v>19</v>
      </c>
      <c r="N20" s="13">
        <v>18025</v>
      </c>
      <c r="O20" s="16" t="s">
        <v>217</v>
      </c>
      <c r="P20" s="21">
        <v>12.1</v>
      </c>
      <c r="R20" s="16" t="s">
        <v>319</v>
      </c>
      <c r="S20" s="16">
        <v>155</v>
      </c>
      <c r="T20" s="16">
        <v>0.004</v>
      </c>
      <c r="U20" s="16">
        <v>107</v>
      </c>
      <c r="V20" s="16">
        <v>0.004</v>
      </c>
      <c r="W20" s="16">
        <v>15563543</v>
      </c>
      <c r="X20" s="16">
        <v>0</v>
      </c>
      <c r="Y20" s="16">
        <v>35750004</v>
      </c>
      <c r="Z20" s="16">
        <v>0</v>
      </c>
      <c r="AA20" s="16"/>
      <c r="AB20" s="16">
        <v>343423</v>
      </c>
      <c r="AC20" s="16">
        <v>15220120</v>
      </c>
      <c r="AD20" s="13">
        <v>31648</v>
      </c>
      <c r="AE20" s="16">
        <f t="shared" si="0"/>
        <v>10.851333417593528</v>
      </c>
      <c r="AF20" s="16">
        <f t="shared" si="1"/>
        <v>480.91885743174925</v>
      </c>
    </row>
    <row r="21" spans="1:32" ht="15">
      <c r="A21" s="16">
        <v>18027</v>
      </c>
      <c r="B21" s="16" t="s">
        <v>15</v>
      </c>
      <c r="C21" s="16" t="s">
        <v>2</v>
      </c>
      <c r="D21" s="16">
        <v>29820</v>
      </c>
      <c r="E21" s="16">
        <v>31648</v>
      </c>
      <c r="F21" s="17">
        <f t="shared" si="2"/>
        <v>0.06130114017437961</v>
      </c>
      <c r="H21" s="13">
        <v>18027</v>
      </c>
      <c r="I21" s="10" t="s">
        <v>106</v>
      </c>
      <c r="J21" s="10" t="s">
        <v>120</v>
      </c>
      <c r="K21" s="11">
        <v>4705</v>
      </c>
      <c r="L21" s="12">
        <v>15.6</v>
      </c>
      <c r="N21" s="13">
        <v>18027</v>
      </c>
      <c r="O21" s="16" t="s">
        <v>218</v>
      </c>
      <c r="P21" s="21">
        <v>6.3</v>
      </c>
      <c r="R21" s="16" t="s">
        <v>320</v>
      </c>
      <c r="S21" s="16">
        <v>284</v>
      </c>
      <c r="T21" s="16">
        <v>0.007</v>
      </c>
      <c r="U21" s="16">
        <v>201</v>
      </c>
      <c r="V21" s="16">
        <v>0.007</v>
      </c>
      <c r="W21" s="16">
        <v>80075439</v>
      </c>
      <c r="X21" s="16">
        <v>0.002</v>
      </c>
      <c r="Y21" s="16">
        <v>138477031</v>
      </c>
      <c r="Z21" s="16">
        <v>0.002</v>
      </c>
      <c r="AA21" s="16"/>
      <c r="AB21" s="16">
        <v>1018196</v>
      </c>
      <c r="AC21" s="16">
        <v>79057243</v>
      </c>
      <c r="AD21" s="13">
        <v>50047</v>
      </c>
      <c r="AE21" s="16">
        <f t="shared" si="0"/>
        <v>20.34479589186165</v>
      </c>
      <c r="AF21" s="16">
        <f t="shared" si="1"/>
        <v>1579.659979619158</v>
      </c>
    </row>
    <row r="22" spans="1:32" ht="15">
      <c r="A22" s="16">
        <v>18029</v>
      </c>
      <c r="B22" s="16" t="s">
        <v>16</v>
      </c>
      <c r="C22" s="16" t="s">
        <v>2</v>
      </c>
      <c r="D22" s="16">
        <v>46109</v>
      </c>
      <c r="E22" s="16">
        <v>50047</v>
      </c>
      <c r="F22" s="17">
        <f t="shared" si="2"/>
        <v>0.08540631980741287</v>
      </c>
      <c r="H22" s="13">
        <v>18029</v>
      </c>
      <c r="I22" s="10" t="s">
        <v>106</v>
      </c>
      <c r="J22" s="10" t="s">
        <v>121</v>
      </c>
      <c r="K22" s="11">
        <v>4446</v>
      </c>
      <c r="L22" s="12">
        <v>8.9</v>
      </c>
      <c r="N22" s="13">
        <v>18029</v>
      </c>
      <c r="O22" s="16" t="s">
        <v>219</v>
      </c>
      <c r="P22" s="21">
        <v>10.8</v>
      </c>
      <c r="R22" s="16" t="s">
        <v>321</v>
      </c>
      <c r="S22" s="16">
        <v>167</v>
      </c>
      <c r="T22" s="16">
        <v>0.004</v>
      </c>
      <c r="U22" s="16">
        <v>111</v>
      </c>
      <c r="V22" s="16">
        <v>0.004</v>
      </c>
      <c r="W22" s="16">
        <v>37286357</v>
      </c>
      <c r="X22" s="16">
        <v>0.001</v>
      </c>
      <c r="Y22" s="16">
        <v>100193267</v>
      </c>
      <c r="Z22" s="16">
        <v>0.001</v>
      </c>
      <c r="AA22" s="16"/>
      <c r="AB22" s="16">
        <v>184107</v>
      </c>
      <c r="AC22" s="16">
        <v>37102250</v>
      </c>
      <c r="AD22" s="13">
        <v>25740</v>
      </c>
      <c r="AE22" s="16">
        <f t="shared" si="0"/>
        <v>7.152564102564103</v>
      </c>
      <c r="AF22" s="16">
        <f t="shared" si="1"/>
        <v>1441.4238539238538</v>
      </c>
    </row>
    <row r="23" spans="1:32" ht="15">
      <c r="A23" s="16">
        <v>18031</v>
      </c>
      <c r="B23" s="16" t="s">
        <v>17</v>
      </c>
      <c r="C23" s="16" t="s">
        <v>2</v>
      </c>
      <c r="D23" s="16">
        <v>24555</v>
      </c>
      <c r="E23" s="16">
        <v>25740</v>
      </c>
      <c r="F23" s="17">
        <f t="shared" si="2"/>
        <v>0.04825901038485034</v>
      </c>
      <c r="H23" s="13">
        <v>18031</v>
      </c>
      <c r="I23" s="10" t="s">
        <v>106</v>
      </c>
      <c r="J23" s="10" t="s">
        <v>122</v>
      </c>
      <c r="K23" s="11">
        <v>2966</v>
      </c>
      <c r="L23" s="12">
        <v>12</v>
      </c>
      <c r="N23" s="13">
        <v>18031</v>
      </c>
      <c r="O23" s="16" t="s">
        <v>220</v>
      </c>
      <c r="P23" s="21">
        <v>11.6</v>
      </c>
      <c r="R23" s="16" t="s">
        <v>322</v>
      </c>
      <c r="S23" s="16">
        <v>235</v>
      </c>
      <c r="T23" s="16">
        <v>0.006</v>
      </c>
      <c r="U23" s="16">
        <v>147</v>
      </c>
      <c r="V23" s="16">
        <v>0.005</v>
      </c>
      <c r="W23" s="16">
        <v>69053856</v>
      </c>
      <c r="X23" s="16">
        <v>0.002</v>
      </c>
      <c r="Y23" s="16">
        <v>142106099</v>
      </c>
      <c r="Z23" s="16">
        <v>0.002</v>
      </c>
      <c r="AA23" s="16"/>
      <c r="AB23" s="16">
        <v>7999009</v>
      </c>
      <c r="AC23" s="16">
        <v>61054847</v>
      </c>
      <c r="AD23" s="13">
        <v>42223</v>
      </c>
      <c r="AE23" s="16">
        <f t="shared" si="0"/>
        <v>189.44672334983304</v>
      </c>
      <c r="AF23" s="16">
        <f t="shared" si="1"/>
        <v>1446.0092129881818</v>
      </c>
    </row>
    <row r="24" spans="1:32" ht="15">
      <c r="A24" s="16">
        <v>18033</v>
      </c>
      <c r="B24" s="16" t="s">
        <v>18</v>
      </c>
      <c r="C24" s="16" t="s">
        <v>2</v>
      </c>
      <c r="D24" s="16">
        <v>40285</v>
      </c>
      <c r="E24" s="16">
        <v>42223</v>
      </c>
      <c r="F24" s="17">
        <f t="shared" si="2"/>
        <v>0.048107235943899714</v>
      </c>
      <c r="H24" s="13">
        <v>18033</v>
      </c>
      <c r="I24" s="10" t="s">
        <v>106</v>
      </c>
      <c r="J24" s="10" t="s">
        <v>123</v>
      </c>
      <c r="K24" s="11">
        <v>3972</v>
      </c>
      <c r="L24" s="12">
        <v>9.6</v>
      </c>
      <c r="N24" s="13">
        <v>18033</v>
      </c>
      <c r="O24" s="16" t="s">
        <v>221</v>
      </c>
      <c r="P24" s="21">
        <v>12</v>
      </c>
      <c r="R24" s="16" t="s">
        <v>323</v>
      </c>
      <c r="S24" s="16">
        <v>694</v>
      </c>
      <c r="T24" s="16">
        <v>0.018</v>
      </c>
      <c r="U24" s="16">
        <v>491</v>
      </c>
      <c r="V24" s="16">
        <v>0.018</v>
      </c>
      <c r="W24" s="16">
        <v>220969915</v>
      </c>
      <c r="X24" s="16">
        <v>0.006</v>
      </c>
      <c r="Y24" s="16">
        <v>708955748</v>
      </c>
      <c r="Z24" s="16">
        <v>0.008</v>
      </c>
      <c r="AA24" s="16"/>
      <c r="AB24" s="16">
        <v>7830735</v>
      </c>
      <c r="AC24" s="16">
        <v>213139180</v>
      </c>
      <c r="AD24" s="13">
        <v>117671</v>
      </c>
      <c r="AE24" s="16">
        <f t="shared" si="0"/>
        <v>66.54770504202395</v>
      </c>
      <c r="AF24" s="16">
        <f t="shared" si="1"/>
        <v>1811.314427514001</v>
      </c>
    </row>
    <row r="25" spans="1:32" ht="15">
      <c r="A25" s="16">
        <v>18035</v>
      </c>
      <c r="B25" s="16" t="s">
        <v>19</v>
      </c>
      <c r="C25" s="16" t="s">
        <v>2</v>
      </c>
      <c r="D25" s="16">
        <v>118769</v>
      </c>
      <c r="E25" s="16">
        <v>117671</v>
      </c>
      <c r="F25" s="17">
        <f t="shared" si="2"/>
        <v>-0.009244836615615187</v>
      </c>
      <c r="H25" s="13">
        <v>18035</v>
      </c>
      <c r="I25" s="10" t="s">
        <v>106</v>
      </c>
      <c r="J25" s="10" t="s">
        <v>124</v>
      </c>
      <c r="K25" s="11">
        <v>22254</v>
      </c>
      <c r="L25" s="12">
        <v>20.7</v>
      </c>
      <c r="N25" s="13">
        <v>18035</v>
      </c>
      <c r="O25" s="16" t="s">
        <v>222</v>
      </c>
      <c r="P25" s="21">
        <v>11.2</v>
      </c>
      <c r="R25" s="16" t="s">
        <v>324</v>
      </c>
      <c r="S25" s="16">
        <v>344</v>
      </c>
      <c r="T25" s="16">
        <v>0.009</v>
      </c>
      <c r="U25" s="16">
        <v>270</v>
      </c>
      <c r="V25" s="16">
        <v>0.01</v>
      </c>
      <c r="W25" s="16">
        <v>215741936</v>
      </c>
      <c r="X25" s="16">
        <v>0.006</v>
      </c>
      <c r="Y25" s="16">
        <v>377762469</v>
      </c>
      <c r="Z25" s="16">
        <v>0.004</v>
      </c>
      <c r="AA25" s="16"/>
      <c r="AB25" s="16">
        <v>1147646</v>
      </c>
      <c r="AC25" s="16">
        <v>214594290</v>
      </c>
      <c r="AD25" s="13">
        <v>41889</v>
      </c>
      <c r="AE25" s="16">
        <f t="shared" si="0"/>
        <v>27.397311943469646</v>
      </c>
      <c r="AF25" s="16">
        <f t="shared" si="1"/>
        <v>5122.927021413736</v>
      </c>
    </row>
    <row r="26" spans="1:32" ht="15">
      <c r="A26" s="16">
        <v>18037</v>
      </c>
      <c r="B26" s="16" t="s">
        <v>20</v>
      </c>
      <c r="C26" s="16" t="s">
        <v>2</v>
      </c>
      <c r="D26" s="16">
        <v>39674</v>
      </c>
      <c r="E26" s="16">
        <v>41889</v>
      </c>
      <c r="F26" s="17">
        <f t="shared" si="2"/>
        <v>0.05583001461914604</v>
      </c>
      <c r="H26" s="13">
        <v>18037</v>
      </c>
      <c r="I26" s="10" t="s">
        <v>106</v>
      </c>
      <c r="J26" s="10" t="s">
        <v>125</v>
      </c>
      <c r="K26" s="11">
        <v>2918</v>
      </c>
      <c r="L26" s="12">
        <v>7.2</v>
      </c>
      <c r="N26" s="13">
        <v>18037</v>
      </c>
      <c r="O26" s="16" t="s">
        <v>223</v>
      </c>
      <c r="P26" s="21">
        <v>7.5</v>
      </c>
      <c r="R26" s="16" t="s">
        <v>325</v>
      </c>
      <c r="S26" s="16">
        <v>1433</v>
      </c>
      <c r="T26" s="16">
        <v>0.038</v>
      </c>
      <c r="U26" s="16">
        <v>1143</v>
      </c>
      <c r="V26" s="16">
        <v>0.042</v>
      </c>
      <c r="W26" s="16">
        <v>921273971</v>
      </c>
      <c r="X26" s="16">
        <v>0.026</v>
      </c>
      <c r="Y26" s="16">
        <v>2209419731</v>
      </c>
      <c r="Z26" s="16">
        <v>0.026</v>
      </c>
      <c r="AA26" s="16"/>
      <c r="AB26" s="16">
        <v>5024548</v>
      </c>
      <c r="AC26" s="16">
        <v>916249423</v>
      </c>
      <c r="AD26" s="13">
        <v>197559</v>
      </c>
      <c r="AE26" s="16">
        <f t="shared" si="0"/>
        <v>25.433151615466773</v>
      </c>
      <c r="AF26" s="16">
        <f t="shared" si="1"/>
        <v>4637.852099879024</v>
      </c>
    </row>
    <row r="27" spans="1:32" ht="15">
      <c r="A27" s="16">
        <v>18039</v>
      </c>
      <c r="B27" s="16" t="s">
        <v>21</v>
      </c>
      <c r="C27" s="16" t="s">
        <v>2</v>
      </c>
      <c r="D27" s="16">
        <v>182791</v>
      </c>
      <c r="E27" s="16">
        <v>197559</v>
      </c>
      <c r="F27" s="17">
        <f t="shared" si="2"/>
        <v>0.08079172388137272</v>
      </c>
      <c r="H27" s="13">
        <v>18039</v>
      </c>
      <c r="I27" s="10" t="s">
        <v>106</v>
      </c>
      <c r="J27" s="10" t="s">
        <v>126</v>
      </c>
      <c r="K27" s="11">
        <v>28473</v>
      </c>
      <c r="L27" s="12">
        <v>14.4</v>
      </c>
      <c r="N27" s="13">
        <v>18039</v>
      </c>
      <c r="O27" s="16" t="s">
        <v>224</v>
      </c>
      <c r="P27" s="21">
        <v>13.6</v>
      </c>
      <c r="R27" s="16" t="s">
        <v>328</v>
      </c>
      <c r="S27" s="16">
        <v>169</v>
      </c>
      <c r="T27" s="16">
        <v>0.004</v>
      </c>
      <c r="U27" s="16">
        <v>103</v>
      </c>
      <c r="V27" s="16">
        <v>0.004</v>
      </c>
      <c r="W27" s="16">
        <v>64231322</v>
      </c>
      <c r="X27" s="16">
        <v>0.002</v>
      </c>
      <c r="Y27" s="16">
        <v>98354695</v>
      </c>
      <c r="Z27" s="16">
        <v>0.001</v>
      </c>
      <c r="AA27" s="16"/>
      <c r="AB27" s="16">
        <v>0</v>
      </c>
      <c r="AC27" s="16">
        <v>64231322</v>
      </c>
      <c r="AD27" s="13">
        <v>24277</v>
      </c>
      <c r="AE27" s="16">
        <f t="shared" si="0"/>
        <v>0</v>
      </c>
      <c r="AF27" s="16">
        <f t="shared" si="1"/>
        <v>2645.768505169502</v>
      </c>
    </row>
    <row r="28" spans="1:32" ht="15">
      <c r="A28" s="16">
        <v>18041</v>
      </c>
      <c r="B28" s="16" t="s">
        <v>22</v>
      </c>
      <c r="C28" s="16" t="s">
        <v>2</v>
      </c>
      <c r="D28" s="16">
        <v>25588</v>
      </c>
      <c r="E28" s="16">
        <v>24277</v>
      </c>
      <c r="F28" s="17">
        <f t="shared" si="2"/>
        <v>-0.05123495388463342</v>
      </c>
      <c r="H28" s="13">
        <v>18041</v>
      </c>
      <c r="I28" s="10" t="s">
        <v>106</v>
      </c>
      <c r="J28" s="10" t="s">
        <v>127</v>
      </c>
      <c r="K28" s="11">
        <v>4203</v>
      </c>
      <c r="L28" s="12">
        <v>17.8</v>
      </c>
      <c r="N28" s="13">
        <v>18041</v>
      </c>
      <c r="O28" s="16" t="s">
        <v>225</v>
      </c>
      <c r="P28" s="21">
        <v>14.4</v>
      </c>
      <c r="R28" s="16" t="s">
        <v>326</v>
      </c>
      <c r="S28" s="16">
        <v>353</v>
      </c>
      <c r="T28" s="16">
        <v>0.009</v>
      </c>
      <c r="U28" s="16">
        <v>249</v>
      </c>
      <c r="V28" s="16">
        <v>0.009</v>
      </c>
      <c r="W28" s="16">
        <v>87207472</v>
      </c>
      <c r="X28" s="16">
        <v>0.003</v>
      </c>
      <c r="Y28" s="16">
        <v>198273470</v>
      </c>
      <c r="Z28" s="16">
        <v>0.002</v>
      </c>
      <c r="AA28" s="16"/>
      <c r="AB28" s="16">
        <v>3638275</v>
      </c>
      <c r="AC28" s="16">
        <v>83569197</v>
      </c>
      <c r="AD28" s="13">
        <v>74578</v>
      </c>
      <c r="AE28" s="16">
        <f t="shared" si="0"/>
        <v>48.78482930622972</v>
      </c>
      <c r="AF28" s="16">
        <f t="shared" si="1"/>
        <v>1120.5609831317547</v>
      </c>
    </row>
    <row r="29" spans="1:32" ht="15">
      <c r="A29" s="16">
        <v>18043</v>
      </c>
      <c r="B29" s="16" t="s">
        <v>23</v>
      </c>
      <c r="C29" s="16" t="s">
        <v>2</v>
      </c>
      <c r="D29" s="16">
        <v>70823</v>
      </c>
      <c r="E29" s="16">
        <v>74578</v>
      </c>
      <c r="F29" s="17">
        <f t="shared" si="2"/>
        <v>0.053019499315194216</v>
      </c>
      <c r="H29" s="13">
        <v>18043</v>
      </c>
      <c r="I29" s="10" t="s">
        <v>106</v>
      </c>
      <c r="J29" s="10" t="s">
        <v>128</v>
      </c>
      <c r="K29" s="11">
        <v>9041</v>
      </c>
      <c r="L29" s="12">
        <v>12.3</v>
      </c>
      <c r="N29" s="13">
        <v>18043</v>
      </c>
      <c r="O29" s="16" t="s">
        <v>226</v>
      </c>
      <c r="P29" s="21">
        <v>8.8</v>
      </c>
      <c r="R29" s="16" t="s">
        <v>327</v>
      </c>
      <c r="S29" s="16">
        <v>124</v>
      </c>
      <c r="T29" s="16">
        <v>0.003</v>
      </c>
      <c r="U29" s="16">
        <v>84</v>
      </c>
      <c r="V29" s="16">
        <v>0.003</v>
      </c>
      <c r="W29" s="16">
        <v>15305525</v>
      </c>
      <c r="X29" s="16">
        <v>0</v>
      </c>
      <c r="Y29" s="16">
        <v>31751092</v>
      </c>
      <c r="Z29" s="16">
        <v>0</v>
      </c>
      <c r="AA29" s="16"/>
      <c r="AB29" s="16">
        <v>66222</v>
      </c>
      <c r="AC29" s="16">
        <v>15239303</v>
      </c>
      <c r="AD29" s="13">
        <v>17240</v>
      </c>
      <c r="AE29" s="16">
        <f t="shared" si="0"/>
        <v>3.841183294663573</v>
      </c>
      <c r="AF29" s="16">
        <f t="shared" si="1"/>
        <v>883.9502900232019</v>
      </c>
    </row>
    <row r="30" spans="1:32" ht="15">
      <c r="A30" s="16">
        <v>18045</v>
      </c>
      <c r="B30" s="16" t="s">
        <v>24</v>
      </c>
      <c r="C30" s="16" t="s">
        <v>2</v>
      </c>
      <c r="D30" s="16">
        <v>17954</v>
      </c>
      <c r="E30" s="16">
        <v>17240</v>
      </c>
      <c r="F30" s="17">
        <f t="shared" si="2"/>
        <v>-0.03976829675838253</v>
      </c>
      <c r="H30" s="13">
        <v>18045</v>
      </c>
      <c r="I30" s="10" t="s">
        <v>106</v>
      </c>
      <c r="J30" s="10" t="s">
        <v>129</v>
      </c>
      <c r="K30" s="11">
        <v>2150</v>
      </c>
      <c r="L30" s="12">
        <v>13</v>
      </c>
      <c r="N30" s="13">
        <v>18045</v>
      </c>
      <c r="O30" s="16" t="s">
        <v>227</v>
      </c>
      <c r="P30" s="21">
        <v>11.8</v>
      </c>
      <c r="R30" s="16" t="s">
        <v>329</v>
      </c>
      <c r="S30" s="16">
        <v>103</v>
      </c>
      <c r="T30" s="16">
        <v>0.003</v>
      </c>
      <c r="U30" s="16">
        <v>76</v>
      </c>
      <c r="V30" s="16">
        <v>0.003</v>
      </c>
      <c r="W30" s="16">
        <v>5110368</v>
      </c>
      <c r="X30" s="16">
        <v>0</v>
      </c>
      <c r="Y30" s="16">
        <v>18300631</v>
      </c>
      <c r="Z30" s="16">
        <v>0</v>
      </c>
      <c r="AA30" s="16"/>
      <c r="AB30" s="16">
        <v>207429</v>
      </c>
      <c r="AC30" s="16">
        <v>4902939</v>
      </c>
      <c r="AD30" s="13">
        <v>23087</v>
      </c>
      <c r="AE30" s="16">
        <f t="shared" si="0"/>
        <v>8.984666695542947</v>
      </c>
      <c r="AF30" s="16">
        <f t="shared" si="1"/>
        <v>212.36795599254992</v>
      </c>
    </row>
    <row r="31" spans="1:32" ht="15">
      <c r="A31" s="16">
        <v>18047</v>
      </c>
      <c r="B31" s="16" t="s">
        <v>25</v>
      </c>
      <c r="C31" s="16" t="s">
        <v>2</v>
      </c>
      <c r="D31" s="16">
        <v>22151</v>
      </c>
      <c r="E31" s="16">
        <v>23087</v>
      </c>
      <c r="F31" s="17">
        <f t="shared" si="2"/>
        <v>0.04225542864881947</v>
      </c>
      <c r="H31" s="13">
        <v>18047</v>
      </c>
      <c r="I31" s="10" t="s">
        <v>106</v>
      </c>
      <c r="J31" s="10" t="s">
        <v>130</v>
      </c>
      <c r="K31" s="11">
        <v>2496</v>
      </c>
      <c r="L31" s="12">
        <v>10.9</v>
      </c>
      <c r="N31" s="13">
        <v>18047</v>
      </c>
      <c r="O31" s="16" t="s">
        <v>228</v>
      </c>
      <c r="P31" s="21">
        <v>11</v>
      </c>
      <c r="R31" s="16" t="s">
        <v>333</v>
      </c>
      <c r="S31" s="16">
        <v>147</v>
      </c>
      <c r="T31" s="16">
        <v>0.004</v>
      </c>
      <c r="U31" s="16">
        <v>76</v>
      </c>
      <c r="V31" s="16">
        <v>0.003</v>
      </c>
      <c r="W31" s="16">
        <v>20229897</v>
      </c>
      <c r="X31" s="16">
        <v>0.001</v>
      </c>
      <c r="Y31" s="16">
        <v>49554279</v>
      </c>
      <c r="Z31" s="16">
        <v>0.001</v>
      </c>
      <c r="AA31" s="16"/>
      <c r="AB31" s="16">
        <v>0</v>
      </c>
      <c r="AC31" s="16">
        <v>20229897</v>
      </c>
      <c r="AD31" s="13">
        <v>20836</v>
      </c>
      <c r="AE31" s="16">
        <f t="shared" si="0"/>
        <v>0</v>
      </c>
      <c r="AF31" s="16">
        <f t="shared" si="1"/>
        <v>970.9107794202342</v>
      </c>
    </row>
    <row r="32" spans="1:32" ht="15">
      <c r="A32" s="16">
        <v>18049</v>
      </c>
      <c r="B32" s="16" t="s">
        <v>26</v>
      </c>
      <c r="C32" s="16" t="s">
        <v>2</v>
      </c>
      <c r="D32" s="16">
        <v>20511</v>
      </c>
      <c r="E32" s="16">
        <v>20836</v>
      </c>
      <c r="F32" s="17">
        <f t="shared" si="2"/>
        <v>0.015845156257617864</v>
      </c>
      <c r="H32" s="13">
        <v>18049</v>
      </c>
      <c r="I32" s="10" t="s">
        <v>106</v>
      </c>
      <c r="J32" s="10" t="s">
        <v>131</v>
      </c>
      <c r="K32" s="11">
        <v>2375</v>
      </c>
      <c r="L32" s="12">
        <v>11.9</v>
      </c>
      <c r="N32" s="13">
        <v>18049</v>
      </c>
      <c r="O32" s="16" t="s">
        <v>229</v>
      </c>
      <c r="P32" s="21">
        <v>11.5</v>
      </c>
      <c r="R32" s="16" t="s">
        <v>330</v>
      </c>
      <c r="S32" s="16">
        <v>201</v>
      </c>
      <c r="T32" s="16">
        <v>0.005</v>
      </c>
      <c r="U32" s="16">
        <v>139</v>
      </c>
      <c r="V32" s="16">
        <v>0.005</v>
      </c>
      <c r="W32" s="16">
        <v>105543889</v>
      </c>
      <c r="X32" s="16">
        <v>0.003</v>
      </c>
      <c r="Y32" s="16">
        <v>199452812</v>
      </c>
      <c r="Z32" s="16">
        <v>0.002</v>
      </c>
      <c r="AA32" s="16"/>
      <c r="AB32" s="16">
        <v>1253074</v>
      </c>
      <c r="AC32" s="16">
        <v>104290815</v>
      </c>
      <c r="AD32" s="13">
        <v>33503</v>
      </c>
      <c r="AE32" s="16">
        <f t="shared" si="0"/>
        <v>37.40184461093036</v>
      </c>
      <c r="AF32" s="16">
        <f t="shared" si="1"/>
        <v>3112.879891353013</v>
      </c>
    </row>
    <row r="33" spans="1:32" ht="15">
      <c r="A33" s="16">
        <v>18051</v>
      </c>
      <c r="B33" s="16" t="s">
        <v>27</v>
      </c>
      <c r="C33" s="16" t="s">
        <v>2</v>
      </c>
      <c r="D33" s="16">
        <v>32500</v>
      </c>
      <c r="E33" s="16">
        <v>33503</v>
      </c>
      <c r="F33" s="17">
        <f t="shared" si="2"/>
        <v>0.03086153846153846</v>
      </c>
      <c r="H33" s="13">
        <v>18051</v>
      </c>
      <c r="I33" s="10" t="s">
        <v>106</v>
      </c>
      <c r="J33" s="10" t="s">
        <v>132</v>
      </c>
      <c r="K33" s="11">
        <v>3640</v>
      </c>
      <c r="L33" s="12">
        <v>11.4</v>
      </c>
      <c r="N33" s="13">
        <v>18051</v>
      </c>
      <c r="O33" s="16" t="s">
        <v>230</v>
      </c>
      <c r="P33" s="21">
        <v>7.8</v>
      </c>
      <c r="R33" s="16" t="s">
        <v>331</v>
      </c>
      <c r="S33" s="16">
        <v>464</v>
      </c>
      <c r="T33" s="16">
        <v>0.012</v>
      </c>
      <c r="U33" s="16">
        <v>326</v>
      </c>
      <c r="V33" s="16">
        <v>0.012</v>
      </c>
      <c r="W33" s="16">
        <v>479046475</v>
      </c>
      <c r="X33" s="16">
        <v>0.014</v>
      </c>
      <c r="Y33" s="16">
        <v>1231085594</v>
      </c>
      <c r="Z33" s="16">
        <v>0.014</v>
      </c>
      <c r="AA33" s="16"/>
      <c r="AB33" s="16">
        <v>237601</v>
      </c>
      <c r="AC33" s="16">
        <v>478808874</v>
      </c>
      <c r="AD33" s="13">
        <v>70061</v>
      </c>
      <c r="AE33" s="16">
        <f t="shared" si="0"/>
        <v>3.3913446853456275</v>
      </c>
      <c r="AF33" s="16">
        <f t="shared" si="1"/>
        <v>6834.171279313741</v>
      </c>
    </row>
    <row r="34" spans="1:32" ht="15">
      <c r="A34" s="16">
        <v>18053</v>
      </c>
      <c r="B34" s="16" t="s">
        <v>28</v>
      </c>
      <c r="C34" s="16" t="s">
        <v>2</v>
      </c>
      <c r="D34" s="16">
        <v>73403</v>
      </c>
      <c r="E34" s="16">
        <v>70061</v>
      </c>
      <c r="F34" s="17">
        <f t="shared" si="2"/>
        <v>-0.04552947427216871</v>
      </c>
      <c r="H34" s="13">
        <v>18053</v>
      </c>
      <c r="I34" s="10" t="s">
        <v>106</v>
      </c>
      <c r="J34" s="10" t="s">
        <v>133</v>
      </c>
      <c r="K34" s="11">
        <v>11463</v>
      </c>
      <c r="L34" s="12">
        <v>18.1</v>
      </c>
      <c r="N34" s="13">
        <v>18053</v>
      </c>
      <c r="O34" s="16" t="s">
        <v>231</v>
      </c>
      <c r="P34" s="21">
        <v>11.5</v>
      </c>
      <c r="R34" s="16" t="s">
        <v>332</v>
      </c>
      <c r="S34" s="16">
        <v>165</v>
      </c>
      <c r="T34" s="16">
        <v>0.004</v>
      </c>
      <c r="U34" s="16">
        <v>110</v>
      </c>
      <c r="V34" s="16">
        <v>0.004</v>
      </c>
      <c r="W34" s="16">
        <v>73207046</v>
      </c>
      <c r="X34" s="16">
        <v>0.002</v>
      </c>
      <c r="Y34" s="16">
        <v>122397105</v>
      </c>
      <c r="Z34" s="16">
        <v>0.001</v>
      </c>
      <c r="AA34" s="16"/>
      <c r="AB34" s="16">
        <v>41722</v>
      </c>
      <c r="AC34" s="16">
        <v>73165324</v>
      </c>
      <c r="AD34" s="13">
        <v>33165</v>
      </c>
      <c r="AE34" s="16">
        <f t="shared" si="0"/>
        <v>1.258012965475652</v>
      </c>
      <c r="AF34" s="16">
        <f t="shared" si="1"/>
        <v>2206.100527664707</v>
      </c>
    </row>
    <row r="35" spans="1:32" ht="15">
      <c r="A35" s="16">
        <v>18055</v>
      </c>
      <c r="B35" s="16" t="s">
        <v>29</v>
      </c>
      <c r="C35" s="16" t="s">
        <v>2</v>
      </c>
      <c r="D35" s="16">
        <v>33157</v>
      </c>
      <c r="E35" s="16">
        <v>33165</v>
      </c>
      <c r="F35" s="17">
        <f t="shared" si="2"/>
        <v>0.00024127635190155926</v>
      </c>
      <c r="H35" s="13">
        <v>18055</v>
      </c>
      <c r="I35" s="10" t="s">
        <v>106</v>
      </c>
      <c r="J35" s="10" t="s">
        <v>134</v>
      </c>
      <c r="K35" s="11">
        <v>5277</v>
      </c>
      <c r="L35" s="12">
        <v>16.6</v>
      </c>
      <c r="N35" s="13">
        <v>18055</v>
      </c>
      <c r="O35" s="16" t="s">
        <v>232</v>
      </c>
      <c r="P35" s="21">
        <v>9.1</v>
      </c>
      <c r="R35" s="16" t="s">
        <v>334</v>
      </c>
      <c r="S35" s="16">
        <v>1409</v>
      </c>
      <c r="T35" s="16">
        <v>0.037</v>
      </c>
      <c r="U35" s="16">
        <v>1058</v>
      </c>
      <c r="V35" s="16">
        <v>0.039</v>
      </c>
      <c r="W35" s="16">
        <v>1119667082</v>
      </c>
      <c r="X35" s="16">
        <v>0.032</v>
      </c>
      <c r="Y35" s="16">
        <v>2484037894</v>
      </c>
      <c r="Z35" s="16">
        <v>0.029</v>
      </c>
      <c r="AA35" s="16"/>
      <c r="AB35" s="16">
        <v>36428396</v>
      </c>
      <c r="AC35" s="16">
        <v>1083238686</v>
      </c>
      <c r="AD35" s="13">
        <v>274569</v>
      </c>
      <c r="AE35" s="16">
        <f t="shared" si="0"/>
        <v>132.67483219154383</v>
      </c>
      <c r="AF35" s="16">
        <f t="shared" si="1"/>
        <v>3945.233023393027</v>
      </c>
    </row>
    <row r="36" spans="1:32" ht="15">
      <c r="A36" s="16">
        <v>18057</v>
      </c>
      <c r="B36" s="16" t="s">
        <v>30</v>
      </c>
      <c r="C36" s="16" t="s">
        <v>2</v>
      </c>
      <c r="D36" s="16">
        <v>182740</v>
      </c>
      <c r="E36" s="16">
        <v>274569</v>
      </c>
      <c r="F36" s="17">
        <f t="shared" si="2"/>
        <v>0.5025117653496771</v>
      </c>
      <c r="H36" s="13">
        <v>18057</v>
      </c>
      <c r="I36" s="10" t="s">
        <v>106</v>
      </c>
      <c r="J36" s="10" t="s">
        <v>135</v>
      </c>
      <c r="K36" s="11">
        <v>15521</v>
      </c>
      <c r="L36" s="12">
        <v>5.6</v>
      </c>
      <c r="N36" s="13">
        <v>18057</v>
      </c>
      <c r="O36" s="16" t="s">
        <v>233</v>
      </c>
      <c r="P36" s="21">
        <v>7</v>
      </c>
      <c r="R36" s="16" t="s">
        <v>335</v>
      </c>
      <c r="S36" s="16">
        <v>307</v>
      </c>
      <c r="T36" s="16">
        <v>0.008</v>
      </c>
      <c r="U36" s="16">
        <v>208</v>
      </c>
      <c r="V36" s="16">
        <v>0.008</v>
      </c>
      <c r="W36" s="16">
        <v>70361505</v>
      </c>
      <c r="X36" s="16">
        <v>0.002</v>
      </c>
      <c r="Y36" s="16">
        <v>268722671</v>
      </c>
      <c r="Z36" s="16">
        <v>0.003</v>
      </c>
      <c r="AA36" s="16"/>
      <c r="AB36" s="16">
        <v>3753317</v>
      </c>
      <c r="AC36" s="16">
        <v>66608188</v>
      </c>
      <c r="AD36" s="13">
        <v>70002</v>
      </c>
      <c r="AE36" s="16">
        <f t="shared" si="0"/>
        <v>53.61728236336105</v>
      </c>
      <c r="AF36" s="16">
        <f t="shared" si="1"/>
        <v>951.5183566183823</v>
      </c>
    </row>
    <row r="37" spans="1:32" ht="15">
      <c r="A37" s="16">
        <v>18059</v>
      </c>
      <c r="B37" s="16" t="s">
        <v>31</v>
      </c>
      <c r="C37" s="16" t="s">
        <v>2</v>
      </c>
      <c r="D37" s="16">
        <v>55391</v>
      </c>
      <c r="E37" s="16">
        <v>70002</v>
      </c>
      <c r="F37" s="17">
        <f t="shared" si="2"/>
        <v>0.2637793143290426</v>
      </c>
      <c r="H37" s="13">
        <v>18059</v>
      </c>
      <c r="I37" s="10" t="s">
        <v>106</v>
      </c>
      <c r="J37" s="10" t="s">
        <v>136</v>
      </c>
      <c r="K37" s="11">
        <v>4394</v>
      </c>
      <c r="L37" s="12">
        <v>6.5</v>
      </c>
      <c r="N37" s="13">
        <v>18059</v>
      </c>
      <c r="O37" s="16" t="s">
        <v>234</v>
      </c>
      <c r="P37" s="21">
        <v>9.1</v>
      </c>
      <c r="R37" s="16" t="s">
        <v>336</v>
      </c>
      <c r="S37" s="16">
        <v>205</v>
      </c>
      <c r="T37" s="16">
        <v>0.005</v>
      </c>
      <c r="U37" s="16">
        <v>147</v>
      </c>
      <c r="V37" s="16">
        <v>0.005</v>
      </c>
      <c r="W37" s="16">
        <v>103830142</v>
      </c>
      <c r="X37" s="16">
        <v>0.003</v>
      </c>
      <c r="Y37" s="16">
        <v>269324533</v>
      </c>
      <c r="Z37" s="16">
        <v>0.003</v>
      </c>
      <c r="AA37" s="16"/>
      <c r="AB37" s="16">
        <v>24862</v>
      </c>
      <c r="AC37" s="16">
        <v>103805280</v>
      </c>
      <c r="AD37" s="13">
        <v>39364</v>
      </c>
      <c r="AE37" s="16">
        <f t="shared" si="0"/>
        <v>0.6315923178538766</v>
      </c>
      <c r="AF37" s="16">
        <f t="shared" si="1"/>
        <v>2637.061274260746</v>
      </c>
    </row>
    <row r="38" spans="1:32" ht="15">
      <c r="A38" s="16">
        <v>18061</v>
      </c>
      <c r="B38" s="16" t="s">
        <v>32</v>
      </c>
      <c r="C38" s="16" t="s">
        <v>2</v>
      </c>
      <c r="D38" s="16">
        <v>34325</v>
      </c>
      <c r="E38" s="16">
        <v>39364</v>
      </c>
      <c r="F38" s="17">
        <f t="shared" si="2"/>
        <v>0.14680262199563002</v>
      </c>
      <c r="H38" s="13">
        <v>18061</v>
      </c>
      <c r="I38" s="10" t="s">
        <v>106</v>
      </c>
      <c r="J38" s="10" t="s">
        <v>137</v>
      </c>
      <c r="K38" s="11">
        <v>3624</v>
      </c>
      <c r="L38" s="12">
        <v>9.8</v>
      </c>
      <c r="N38" s="13">
        <v>18061</v>
      </c>
      <c r="O38" s="16" t="s">
        <v>235</v>
      </c>
      <c r="P38" s="21">
        <v>9.2</v>
      </c>
      <c r="R38" s="16" t="s">
        <v>337</v>
      </c>
      <c r="S38" s="16">
        <v>481</v>
      </c>
      <c r="T38" s="16">
        <v>0.013</v>
      </c>
      <c r="U38" s="16">
        <v>336</v>
      </c>
      <c r="V38" s="16">
        <v>0.012</v>
      </c>
      <c r="W38" s="16">
        <v>150806442</v>
      </c>
      <c r="X38" s="16">
        <v>0.004</v>
      </c>
      <c r="Y38" s="16">
        <v>206932747</v>
      </c>
      <c r="Z38" s="16">
        <v>0.002</v>
      </c>
      <c r="AA38" s="16"/>
      <c r="AB38" s="16">
        <v>3061892</v>
      </c>
      <c r="AC38" s="16">
        <v>147744550</v>
      </c>
      <c r="AD38" s="13">
        <v>145448</v>
      </c>
      <c r="AE38" s="16">
        <f t="shared" si="0"/>
        <v>21.051454815466695</v>
      </c>
      <c r="AF38" s="16">
        <f t="shared" si="1"/>
        <v>1015.78949177713</v>
      </c>
    </row>
    <row r="39" spans="1:32" ht="15">
      <c r="A39" s="16">
        <v>18063</v>
      </c>
      <c r="B39" s="16" t="s">
        <v>33</v>
      </c>
      <c r="C39" s="16" t="s">
        <v>2</v>
      </c>
      <c r="D39" s="16">
        <v>104093</v>
      </c>
      <c r="E39" s="16">
        <v>145448</v>
      </c>
      <c r="F39" s="17">
        <f t="shared" si="2"/>
        <v>0.39728896275445996</v>
      </c>
      <c r="H39" s="13">
        <v>18063</v>
      </c>
      <c r="I39" s="10" t="s">
        <v>106</v>
      </c>
      <c r="J39" s="10" t="s">
        <v>138</v>
      </c>
      <c r="K39" s="11">
        <v>6897</v>
      </c>
      <c r="L39" s="12">
        <v>5.1</v>
      </c>
      <c r="N39" s="13">
        <v>18063</v>
      </c>
      <c r="O39" s="16" t="s">
        <v>236</v>
      </c>
      <c r="P39" s="21">
        <v>8.1</v>
      </c>
      <c r="R39" s="16" t="s">
        <v>338</v>
      </c>
      <c r="S39" s="16">
        <v>242</v>
      </c>
      <c r="T39" s="16">
        <v>0.006</v>
      </c>
      <c r="U39" s="16">
        <v>146</v>
      </c>
      <c r="V39" s="16">
        <v>0.005</v>
      </c>
      <c r="W39" s="16">
        <v>45357761</v>
      </c>
      <c r="X39" s="16">
        <v>0.001</v>
      </c>
      <c r="Y39" s="16">
        <v>118631186</v>
      </c>
      <c r="Z39" s="16">
        <v>0.001</v>
      </c>
      <c r="AA39" s="16"/>
      <c r="AB39" s="16">
        <v>54511</v>
      </c>
      <c r="AC39" s="16">
        <v>45303250</v>
      </c>
      <c r="AD39" s="13">
        <v>49462</v>
      </c>
      <c r="AE39" s="16">
        <f aca="true" t="shared" si="3" ref="AE39:AE70">+AB39/AD39</f>
        <v>1.1020783631879019</v>
      </c>
      <c r="AF39" s="16">
        <f aca="true" t="shared" si="4" ref="AF39:AF70">AC39/AD39</f>
        <v>915.9203024544095</v>
      </c>
    </row>
    <row r="40" spans="1:32" ht="15">
      <c r="A40" s="16">
        <v>18065</v>
      </c>
      <c r="B40" s="16" t="s">
        <v>34</v>
      </c>
      <c r="C40" s="16" t="s">
        <v>2</v>
      </c>
      <c r="D40" s="16">
        <v>48508</v>
      </c>
      <c r="E40" s="16">
        <v>49462</v>
      </c>
      <c r="F40" s="17">
        <f t="shared" si="2"/>
        <v>0.019666859074791786</v>
      </c>
      <c r="H40" s="13">
        <v>18065</v>
      </c>
      <c r="I40" s="10" t="s">
        <v>106</v>
      </c>
      <c r="J40" s="10" t="s">
        <v>139</v>
      </c>
      <c r="K40" s="11">
        <v>6776</v>
      </c>
      <c r="L40" s="12">
        <v>15</v>
      </c>
      <c r="N40" s="13">
        <v>18065</v>
      </c>
      <c r="O40" s="16" t="s">
        <v>237</v>
      </c>
      <c r="P40" s="21">
        <v>13.1</v>
      </c>
      <c r="R40" s="16" t="s">
        <v>339</v>
      </c>
      <c r="S40" s="16">
        <v>427</v>
      </c>
      <c r="T40" s="16">
        <v>0.011</v>
      </c>
      <c r="U40" s="16">
        <v>268</v>
      </c>
      <c r="V40" s="16">
        <v>0.01</v>
      </c>
      <c r="W40" s="16">
        <v>184042369</v>
      </c>
      <c r="X40" s="16">
        <v>0.005</v>
      </c>
      <c r="Y40" s="16">
        <v>271132247</v>
      </c>
      <c r="Z40" s="16">
        <v>0.003</v>
      </c>
      <c r="AA40" s="16"/>
      <c r="AB40" s="16">
        <v>48469</v>
      </c>
      <c r="AC40" s="16">
        <v>183993900</v>
      </c>
      <c r="AD40" s="13">
        <v>82752</v>
      </c>
      <c r="AE40" s="16">
        <f t="shared" si="3"/>
        <v>0.5857139404485692</v>
      </c>
      <c r="AF40" s="16">
        <f t="shared" si="4"/>
        <v>2223.4375</v>
      </c>
    </row>
    <row r="41" spans="1:32" ht="15">
      <c r="A41" s="16">
        <v>18067</v>
      </c>
      <c r="B41" s="16" t="s">
        <v>35</v>
      </c>
      <c r="C41" s="16" t="s">
        <v>2</v>
      </c>
      <c r="D41" s="16">
        <v>84964</v>
      </c>
      <c r="E41" s="16">
        <v>82752</v>
      </c>
      <c r="F41" s="17">
        <f t="shared" si="2"/>
        <v>-0.026034555811873264</v>
      </c>
      <c r="H41" s="13">
        <v>18067</v>
      </c>
      <c r="I41" s="10" t="s">
        <v>106</v>
      </c>
      <c r="J41" s="10" t="s">
        <v>140</v>
      </c>
      <c r="K41" s="11">
        <v>12369</v>
      </c>
      <c r="L41" s="12">
        <v>15.1</v>
      </c>
      <c r="N41" s="13">
        <v>18067</v>
      </c>
      <c r="O41" s="16" t="s">
        <v>238</v>
      </c>
      <c r="P41" s="21">
        <v>12.4</v>
      </c>
      <c r="R41" s="16" t="s">
        <v>340</v>
      </c>
      <c r="S41" s="16">
        <v>250</v>
      </c>
      <c r="T41" s="16">
        <v>0.007</v>
      </c>
      <c r="U41" s="16">
        <v>192</v>
      </c>
      <c r="V41" s="16">
        <v>0.007</v>
      </c>
      <c r="W41" s="16">
        <v>184665320</v>
      </c>
      <c r="X41" s="16">
        <v>0.005</v>
      </c>
      <c r="Y41" s="16">
        <v>342995030</v>
      </c>
      <c r="Z41" s="16">
        <v>0.004</v>
      </c>
      <c r="AA41" s="16"/>
      <c r="AB41" s="16">
        <v>46953</v>
      </c>
      <c r="AC41" s="16">
        <v>184618367</v>
      </c>
      <c r="AD41" s="13">
        <v>37124</v>
      </c>
      <c r="AE41" s="16">
        <f t="shared" si="3"/>
        <v>1.2647613403728046</v>
      </c>
      <c r="AF41" s="16">
        <f t="shared" si="4"/>
        <v>4973.0192597780415</v>
      </c>
    </row>
    <row r="42" spans="1:32" ht="15">
      <c r="A42" s="16">
        <v>18069</v>
      </c>
      <c r="B42" s="16" t="s">
        <v>36</v>
      </c>
      <c r="C42" s="16" t="s">
        <v>2</v>
      </c>
      <c r="D42" s="16">
        <v>38075</v>
      </c>
      <c r="E42" s="16">
        <v>37124</v>
      </c>
      <c r="F42" s="17">
        <f t="shared" si="2"/>
        <v>-0.024977019041365726</v>
      </c>
      <c r="H42" s="13">
        <v>18069</v>
      </c>
      <c r="I42" s="10" t="s">
        <v>106</v>
      </c>
      <c r="J42" s="10" t="s">
        <v>141</v>
      </c>
      <c r="K42" s="11">
        <v>3796</v>
      </c>
      <c r="L42" s="12">
        <v>10.5</v>
      </c>
      <c r="N42" s="13">
        <v>18069</v>
      </c>
      <c r="O42" s="16" t="s">
        <v>239</v>
      </c>
      <c r="P42" s="21">
        <v>11.7</v>
      </c>
      <c r="R42" s="16" t="s">
        <v>341</v>
      </c>
      <c r="S42" s="16">
        <v>261</v>
      </c>
      <c r="T42" s="16">
        <v>0.007</v>
      </c>
      <c r="U42" s="16">
        <v>185</v>
      </c>
      <c r="V42" s="16">
        <v>0.007</v>
      </c>
      <c r="W42" s="16">
        <v>87677616</v>
      </c>
      <c r="X42" s="16">
        <v>0.003</v>
      </c>
      <c r="Y42" s="16">
        <v>224597223</v>
      </c>
      <c r="Z42" s="16">
        <v>0.003</v>
      </c>
      <c r="AA42" s="16"/>
      <c r="AB42" s="16">
        <v>957046</v>
      </c>
      <c r="AC42" s="16">
        <v>86720570</v>
      </c>
      <c r="AD42" s="13">
        <v>42376</v>
      </c>
      <c r="AE42" s="16">
        <f t="shared" si="3"/>
        <v>22.584623371719843</v>
      </c>
      <c r="AF42" s="16">
        <f t="shared" si="4"/>
        <v>2046.4548329242969</v>
      </c>
    </row>
    <row r="43" spans="1:32" ht="15">
      <c r="A43" s="16">
        <v>18071</v>
      </c>
      <c r="B43" s="16" t="s">
        <v>37</v>
      </c>
      <c r="C43" s="16" t="s">
        <v>2</v>
      </c>
      <c r="D43" s="16">
        <v>41335</v>
      </c>
      <c r="E43" s="16">
        <v>42376</v>
      </c>
      <c r="F43" s="17">
        <f t="shared" si="2"/>
        <v>0.02518446836821096</v>
      </c>
      <c r="H43" s="13">
        <v>18071</v>
      </c>
      <c r="I43" s="10" t="s">
        <v>106</v>
      </c>
      <c r="J43" s="10" t="s">
        <v>142</v>
      </c>
      <c r="K43" s="11">
        <v>5554</v>
      </c>
      <c r="L43" s="12">
        <v>13.3</v>
      </c>
      <c r="N43" s="13">
        <v>18071</v>
      </c>
      <c r="O43" s="16" t="s">
        <v>240</v>
      </c>
      <c r="P43" s="21">
        <v>10</v>
      </c>
      <c r="R43" s="16" t="s">
        <v>342</v>
      </c>
      <c r="S43" s="16">
        <v>206</v>
      </c>
      <c r="T43" s="16">
        <v>0.005</v>
      </c>
      <c r="U43" s="16">
        <v>139</v>
      </c>
      <c r="V43" s="16">
        <v>0.005</v>
      </c>
      <c r="W43" s="16">
        <v>128168551</v>
      </c>
      <c r="X43" s="16">
        <v>0.004</v>
      </c>
      <c r="Y43" s="16">
        <v>171313265</v>
      </c>
      <c r="Z43" s="16">
        <v>0.002</v>
      </c>
      <c r="AA43" s="16"/>
      <c r="AB43" s="16">
        <v>181800</v>
      </c>
      <c r="AC43" s="16">
        <v>127986751</v>
      </c>
      <c r="AD43" s="13">
        <v>33478</v>
      </c>
      <c r="AE43" s="16">
        <f t="shared" si="3"/>
        <v>5.430431925443575</v>
      </c>
      <c r="AF43" s="16">
        <f t="shared" si="4"/>
        <v>3823.0106637194576</v>
      </c>
    </row>
    <row r="44" spans="1:32" ht="15">
      <c r="A44" s="16">
        <v>18073</v>
      </c>
      <c r="B44" s="16" t="s">
        <v>38</v>
      </c>
      <c r="C44" s="16" t="s">
        <v>2</v>
      </c>
      <c r="D44" s="16">
        <v>30043</v>
      </c>
      <c r="E44" s="16">
        <v>33478</v>
      </c>
      <c r="F44" s="17">
        <f t="shared" si="2"/>
        <v>0.11433611823053623</v>
      </c>
      <c r="H44" s="13">
        <v>18073</v>
      </c>
      <c r="I44" s="10" t="s">
        <v>106</v>
      </c>
      <c r="J44" s="10" t="s">
        <v>143</v>
      </c>
      <c r="K44" s="11">
        <v>3053</v>
      </c>
      <c r="L44" s="12">
        <v>9.6</v>
      </c>
      <c r="N44" s="13">
        <v>18073</v>
      </c>
      <c r="O44" s="16" t="s">
        <v>241</v>
      </c>
      <c r="P44" s="21">
        <v>10.3</v>
      </c>
      <c r="R44" s="16" t="s">
        <v>343</v>
      </c>
      <c r="S44" s="16">
        <v>161</v>
      </c>
      <c r="T44" s="16">
        <v>0.004</v>
      </c>
      <c r="U44" s="16">
        <v>127</v>
      </c>
      <c r="V44" s="16">
        <v>0.005</v>
      </c>
      <c r="W44" s="16">
        <v>31276360</v>
      </c>
      <c r="X44" s="16">
        <v>0.001</v>
      </c>
      <c r="Y44" s="16">
        <v>83858295</v>
      </c>
      <c r="Z44" s="16">
        <v>0.001</v>
      </c>
      <c r="AA44" s="16"/>
      <c r="AB44" s="16">
        <v>0</v>
      </c>
      <c r="AC44" s="16">
        <v>31276502</v>
      </c>
      <c r="AD44" s="13">
        <v>21253</v>
      </c>
      <c r="AE44" s="16">
        <f t="shared" si="3"/>
        <v>0</v>
      </c>
      <c r="AF44" s="16">
        <f t="shared" si="4"/>
        <v>1471.627629040606</v>
      </c>
    </row>
    <row r="45" spans="1:32" ht="15">
      <c r="A45" s="16">
        <v>18075</v>
      </c>
      <c r="B45" s="16" t="s">
        <v>39</v>
      </c>
      <c r="C45" s="16" t="s">
        <v>2</v>
      </c>
      <c r="D45" s="16">
        <v>21806</v>
      </c>
      <c r="E45" s="16">
        <v>21253</v>
      </c>
      <c r="F45" s="17">
        <f t="shared" si="2"/>
        <v>-0.025359992662569934</v>
      </c>
      <c r="H45" s="13">
        <v>18075</v>
      </c>
      <c r="I45" s="10" t="s">
        <v>106</v>
      </c>
      <c r="J45" s="10" t="s">
        <v>144</v>
      </c>
      <c r="K45" s="11">
        <v>3320</v>
      </c>
      <c r="L45" s="12">
        <v>16</v>
      </c>
      <c r="N45" s="13">
        <v>18075</v>
      </c>
      <c r="O45" s="16" t="s">
        <v>242</v>
      </c>
      <c r="P45" s="21">
        <v>9.8</v>
      </c>
      <c r="R45" s="16" t="s">
        <v>344</v>
      </c>
      <c r="S45" s="16">
        <v>186</v>
      </c>
      <c r="T45" s="16">
        <v>0.005</v>
      </c>
      <c r="U45" s="16">
        <v>132</v>
      </c>
      <c r="V45" s="16">
        <v>0.005</v>
      </c>
      <c r="W45" s="16">
        <v>179164963</v>
      </c>
      <c r="X45" s="16">
        <v>0.005</v>
      </c>
      <c r="Y45" s="16">
        <v>500462685</v>
      </c>
      <c r="Z45" s="16">
        <v>0.006</v>
      </c>
      <c r="AA45" s="16"/>
      <c r="AB45" s="16">
        <v>206615</v>
      </c>
      <c r="AC45" s="16">
        <v>178958348</v>
      </c>
      <c r="AD45" s="13">
        <v>32428</v>
      </c>
      <c r="AE45" s="16">
        <f t="shared" si="3"/>
        <v>6.371499938324904</v>
      </c>
      <c r="AF45" s="16">
        <f t="shared" si="4"/>
        <v>5518.636610336746</v>
      </c>
    </row>
    <row r="46" spans="1:32" ht="15">
      <c r="A46" s="16">
        <v>18077</v>
      </c>
      <c r="B46" s="16" t="s">
        <v>40</v>
      </c>
      <c r="C46" s="16" t="s">
        <v>2</v>
      </c>
      <c r="D46" s="16">
        <v>31705</v>
      </c>
      <c r="E46" s="16">
        <v>32428</v>
      </c>
      <c r="F46" s="17">
        <f t="shared" si="2"/>
        <v>0.02280397413657152</v>
      </c>
      <c r="H46" s="13">
        <v>18077</v>
      </c>
      <c r="I46" s="10" t="s">
        <v>106</v>
      </c>
      <c r="J46" s="10" t="s">
        <v>145</v>
      </c>
      <c r="K46" s="11">
        <v>4227</v>
      </c>
      <c r="L46" s="12">
        <v>13.6</v>
      </c>
      <c r="N46" s="13">
        <v>18077</v>
      </c>
      <c r="O46" s="16" t="s">
        <v>243</v>
      </c>
      <c r="P46" s="21">
        <v>11.1</v>
      </c>
      <c r="R46" s="16" t="s">
        <v>345</v>
      </c>
      <c r="S46" s="16">
        <v>117</v>
      </c>
      <c r="T46" s="16">
        <v>0.003</v>
      </c>
      <c r="U46" s="16">
        <v>65</v>
      </c>
      <c r="V46" s="16">
        <v>0.002</v>
      </c>
      <c r="W46" s="16">
        <v>36800674</v>
      </c>
      <c r="X46" s="16">
        <v>0.001</v>
      </c>
      <c r="Y46" s="16">
        <v>50204698</v>
      </c>
      <c r="Z46" s="16">
        <v>0.001</v>
      </c>
      <c r="AA46" s="16"/>
      <c r="AB46" s="16">
        <v>50514</v>
      </c>
      <c r="AC46" s="16">
        <v>36750160</v>
      </c>
      <c r="AD46" s="13">
        <v>28525</v>
      </c>
      <c r="AE46" s="16">
        <f t="shared" si="3"/>
        <v>1.7708676599474145</v>
      </c>
      <c r="AF46" s="16">
        <f t="shared" si="4"/>
        <v>1288.3491673970202</v>
      </c>
    </row>
    <row r="47" spans="1:32" ht="15">
      <c r="A47" s="16">
        <v>18079</v>
      </c>
      <c r="B47" s="16" t="s">
        <v>41</v>
      </c>
      <c r="C47" s="16" t="s">
        <v>2</v>
      </c>
      <c r="D47" s="16">
        <v>27554</v>
      </c>
      <c r="E47" s="16">
        <v>28525</v>
      </c>
      <c r="F47" s="17">
        <f t="shared" si="2"/>
        <v>0.03523989257458082</v>
      </c>
      <c r="H47" s="13">
        <v>18079</v>
      </c>
      <c r="I47" s="10" t="s">
        <v>106</v>
      </c>
      <c r="J47" s="10" t="s">
        <v>146</v>
      </c>
      <c r="K47" s="11">
        <v>4377</v>
      </c>
      <c r="L47" s="12">
        <v>15.8</v>
      </c>
      <c r="N47" s="13">
        <v>18079</v>
      </c>
      <c r="O47" s="16" t="s">
        <v>244</v>
      </c>
      <c r="P47" s="21">
        <v>12.4</v>
      </c>
      <c r="R47" s="16" t="s">
        <v>346</v>
      </c>
      <c r="S47" s="16">
        <v>581</v>
      </c>
      <c r="T47" s="16">
        <v>0.015</v>
      </c>
      <c r="U47" s="16">
        <v>404</v>
      </c>
      <c r="V47" s="16">
        <v>0.015</v>
      </c>
      <c r="W47" s="16">
        <v>236520741</v>
      </c>
      <c r="X47" s="16">
        <v>0.007</v>
      </c>
      <c r="Y47" s="16">
        <v>631484017</v>
      </c>
      <c r="Z47" s="16">
        <v>0.007</v>
      </c>
      <c r="AA47" s="16"/>
      <c r="AB47" s="16">
        <v>8308971</v>
      </c>
      <c r="AC47" s="16">
        <v>228211770</v>
      </c>
      <c r="AD47" s="13">
        <v>139654</v>
      </c>
      <c r="AE47" s="16">
        <f t="shared" si="3"/>
        <v>59.49683503515832</v>
      </c>
      <c r="AF47" s="16">
        <f t="shared" si="4"/>
        <v>1634.1226889312156</v>
      </c>
    </row>
    <row r="48" spans="1:32" ht="15">
      <c r="A48" s="16">
        <v>18081</v>
      </c>
      <c r="B48" s="16" t="s">
        <v>42</v>
      </c>
      <c r="C48" s="16" t="s">
        <v>2</v>
      </c>
      <c r="D48" s="16">
        <v>115209</v>
      </c>
      <c r="E48" s="16">
        <v>139654</v>
      </c>
      <c r="F48" s="17">
        <f t="shared" si="2"/>
        <v>0.2121796040239912</v>
      </c>
      <c r="H48" s="13">
        <v>18081</v>
      </c>
      <c r="I48" s="10" t="s">
        <v>106</v>
      </c>
      <c r="J48" s="10" t="s">
        <v>147</v>
      </c>
      <c r="K48" s="11">
        <v>13521</v>
      </c>
      <c r="L48" s="12">
        <v>9.7</v>
      </c>
      <c r="N48" s="13">
        <v>18081</v>
      </c>
      <c r="O48" s="16" t="s">
        <v>245</v>
      </c>
      <c r="P48" s="21">
        <v>8.5</v>
      </c>
      <c r="R48" s="16" t="s">
        <v>347</v>
      </c>
      <c r="S48" s="16">
        <v>232</v>
      </c>
      <c r="T48" s="16">
        <v>0.006</v>
      </c>
      <c r="U48" s="16">
        <v>168</v>
      </c>
      <c r="V48" s="16">
        <v>0.006</v>
      </c>
      <c r="W48" s="16">
        <v>118391184</v>
      </c>
      <c r="X48" s="16">
        <v>0.003</v>
      </c>
      <c r="Y48" s="16">
        <v>209481753</v>
      </c>
      <c r="Z48" s="16">
        <v>0.002</v>
      </c>
      <c r="AA48" s="16"/>
      <c r="AB48" s="16">
        <v>272836</v>
      </c>
      <c r="AC48" s="16">
        <v>118118348</v>
      </c>
      <c r="AD48" s="13">
        <v>38440</v>
      </c>
      <c r="AE48" s="16">
        <f t="shared" si="3"/>
        <v>7.097710718002081</v>
      </c>
      <c r="AF48" s="16">
        <f t="shared" si="4"/>
        <v>3072.7978147762747</v>
      </c>
    </row>
    <row r="49" spans="1:32" ht="15">
      <c r="A49" s="16">
        <v>18083</v>
      </c>
      <c r="B49" s="16" t="s">
        <v>43</v>
      </c>
      <c r="C49" s="16" t="s">
        <v>2</v>
      </c>
      <c r="D49" s="16">
        <v>39256</v>
      </c>
      <c r="E49" s="16">
        <v>38440</v>
      </c>
      <c r="F49" s="17">
        <f t="shared" si="2"/>
        <v>-0.020786631342979416</v>
      </c>
      <c r="H49" s="13">
        <v>18083</v>
      </c>
      <c r="I49" s="10" t="s">
        <v>106</v>
      </c>
      <c r="J49" s="10" t="s">
        <v>148</v>
      </c>
      <c r="K49" s="11">
        <v>6338</v>
      </c>
      <c r="L49" s="12">
        <v>17.8</v>
      </c>
      <c r="N49" s="13">
        <v>18083</v>
      </c>
      <c r="O49" s="16" t="s">
        <v>246</v>
      </c>
      <c r="P49" s="21">
        <v>7.3</v>
      </c>
      <c r="R49" s="16" t="s">
        <v>348</v>
      </c>
      <c r="S49" s="16">
        <v>473</v>
      </c>
      <c r="T49" s="16">
        <v>0.012</v>
      </c>
      <c r="U49" s="16">
        <v>356</v>
      </c>
      <c r="V49" s="16">
        <v>0.013</v>
      </c>
      <c r="W49" s="16">
        <v>217059294</v>
      </c>
      <c r="X49" s="16">
        <v>0.006</v>
      </c>
      <c r="Y49" s="16">
        <v>532715417</v>
      </c>
      <c r="Z49" s="16">
        <v>0.006</v>
      </c>
      <c r="AA49" s="16"/>
      <c r="AB49" s="16">
        <v>2172631</v>
      </c>
      <c r="AC49" s="16">
        <v>214886663</v>
      </c>
      <c r="AD49" s="13">
        <v>77358</v>
      </c>
      <c r="AE49" s="16">
        <f t="shared" si="3"/>
        <v>28.08540810258797</v>
      </c>
      <c r="AF49" s="16">
        <f t="shared" si="4"/>
        <v>2777.820820083249</v>
      </c>
    </row>
    <row r="50" spans="1:32" ht="15">
      <c r="A50" s="16">
        <v>18085</v>
      </c>
      <c r="B50" s="16" t="s">
        <v>44</v>
      </c>
      <c r="C50" s="16" t="s">
        <v>2</v>
      </c>
      <c r="D50" s="16">
        <v>74057</v>
      </c>
      <c r="E50" s="16">
        <v>77358</v>
      </c>
      <c r="F50" s="17">
        <f t="shared" si="2"/>
        <v>0.04457377425496577</v>
      </c>
      <c r="H50" s="13">
        <v>18085</v>
      </c>
      <c r="I50" s="10" t="s">
        <v>106</v>
      </c>
      <c r="J50" s="10" t="s">
        <v>149</v>
      </c>
      <c r="K50" s="11">
        <v>8109</v>
      </c>
      <c r="L50" s="12">
        <v>10.8</v>
      </c>
      <c r="N50" s="13">
        <v>18085</v>
      </c>
      <c r="O50" s="16" t="s">
        <v>247</v>
      </c>
      <c r="P50" s="21">
        <v>10.3</v>
      </c>
      <c r="R50" s="16" t="s">
        <v>349</v>
      </c>
      <c r="S50" s="16">
        <v>153</v>
      </c>
      <c r="T50" s="16">
        <v>0.004</v>
      </c>
      <c r="U50" s="16">
        <v>87</v>
      </c>
      <c r="V50" s="16">
        <v>0.003</v>
      </c>
      <c r="W50" s="16">
        <v>52377371</v>
      </c>
      <c r="X50" s="16">
        <v>0.002</v>
      </c>
      <c r="Y50" s="16">
        <v>101228889</v>
      </c>
      <c r="Z50" s="16">
        <v>0.001</v>
      </c>
      <c r="AA50" s="16"/>
      <c r="AB50" s="16">
        <v>0</v>
      </c>
      <c r="AC50" s="16">
        <v>52377371</v>
      </c>
      <c r="AD50" s="13">
        <v>37128</v>
      </c>
      <c r="AE50" s="16">
        <f t="shared" si="3"/>
        <v>0</v>
      </c>
      <c r="AF50" s="16">
        <f t="shared" si="4"/>
        <v>1410.7242781728075</v>
      </c>
    </row>
    <row r="51" spans="1:32" ht="15">
      <c r="A51" s="16">
        <v>18087</v>
      </c>
      <c r="B51" s="16" t="s">
        <v>45</v>
      </c>
      <c r="C51" s="16" t="s">
        <v>2</v>
      </c>
      <c r="D51" s="16">
        <v>34909</v>
      </c>
      <c r="E51" s="16">
        <v>37128</v>
      </c>
      <c r="F51" s="17">
        <f t="shared" si="2"/>
        <v>0.06356526970122318</v>
      </c>
      <c r="H51" s="13">
        <v>18087</v>
      </c>
      <c r="I51" s="10" t="s">
        <v>106</v>
      </c>
      <c r="J51" s="10" t="s">
        <v>150</v>
      </c>
      <c r="K51" s="11">
        <v>4891</v>
      </c>
      <c r="L51" s="12">
        <v>13.2</v>
      </c>
      <c r="N51" s="13">
        <v>18087</v>
      </c>
      <c r="O51" s="16" t="s">
        <v>248</v>
      </c>
      <c r="P51" s="21">
        <v>12.9</v>
      </c>
      <c r="R51" s="16" t="s">
        <v>350</v>
      </c>
      <c r="S51" s="16">
        <v>1970</v>
      </c>
      <c r="T51" s="16">
        <v>0.052</v>
      </c>
      <c r="U51" s="16">
        <v>1275</v>
      </c>
      <c r="V51" s="16">
        <v>0.047</v>
      </c>
      <c r="W51" s="16">
        <v>1881263666</v>
      </c>
      <c r="X51" s="16">
        <v>0.054</v>
      </c>
      <c r="Y51" s="16">
        <v>2829149765</v>
      </c>
      <c r="Z51" s="16">
        <v>0.033</v>
      </c>
      <c r="AA51" s="16"/>
      <c r="AB51" s="16">
        <v>734833</v>
      </c>
      <c r="AC51" s="16">
        <v>1880528833</v>
      </c>
      <c r="AD51" s="13">
        <v>496005</v>
      </c>
      <c r="AE51" s="16">
        <f t="shared" si="3"/>
        <v>1.4815032106531185</v>
      </c>
      <c r="AF51" s="16">
        <f t="shared" si="4"/>
        <v>3791.3505569500308</v>
      </c>
    </row>
    <row r="52" spans="1:32" ht="15">
      <c r="A52" s="16">
        <v>18089</v>
      </c>
      <c r="B52" s="16" t="s">
        <v>46</v>
      </c>
      <c r="C52" s="16" t="s">
        <v>2</v>
      </c>
      <c r="D52" s="16">
        <v>484564</v>
      </c>
      <c r="E52" s="16">
        <v>496005</v>
      </c>
      <c r="F52" s="17">
        <f t="shared" si="2"/>
        <v>0.02361091620508333</v>
      </c>
      <c r="H52" s="13">
        <v>18089</v>
      </c>
      <c r="I52" s="10" t="s">
        <v>106</v>
      </c>
      <c r="J52" s="10" t="s">
        <v>151</v>
      </c>
      <c r="K52" s="11">
        <v>79923</v>
      </c>
      <c r="L52" s="12">
        <v>16.4</v>
      </c>
      <c r="N52" s="13">
        <v>18089</v>
      </c>
      <c r="O52" s="16" t="s">
        <v>249</v>
      </c>
      <c r="P52" s="21">
        <v>11</v>
      </c>
      <c r="R52" s="16" t="s">
        <v>351</v>
      </c>
      <c r="S52" s="16">
        <v>561</v>
      </c>
      <c r="T52" s="16">
        <v>0.015</v>
      </c>
      <c r="U52" s="16">
        <v>400</v>
      </c>
      <c r="V52" s="16">
        <v>0.015</v>
      </c>
      <c r="W52" s="16">
        <v>293908897</v>
      </c>
      <c r="X52" s="16">
        <v>0.008</v>
      </c>
      <c r="Y52" s="16">
        <v>663618757</v>
      </c>
      <c r="Z52" s="16">
        <v>0.008</v>
      </c>
      <c r="AA52" s="16"/>
      <c r="AB52" s="16">
        <v>2668527</v>
      </c>
      <c r="AC52" s="16">
        <v>291240370</v>
      </c>
      <c r="AD52" s="13">
        <v>111467</v>
      </c>
      <c r="AE52" s="16">
        <f t="shared" si="3"/>
        <v>23.94006297828057</v>
      </c>
      <c r="AF52" s="16">
        <f t="shared" si="4"/>
        <v>2612.794549059363</v>
      </c>
    </row>
    <row r="53" spans="1:32" ht="15">
      <c r="A53" s="16">
        <v>18091</v>
      </c>
      <c r="B53" s="16" t="s">
        <v>47</v>
      </c>
      <c r="C53" s="16" t="s">
        <v>2</v>
      </c>
      <c r="D53" s="16">
        <v>110106</v>
      </c>
      <c r="E53" s="16">
        <v>111467</v>
      </c>
      <c r="F53" s="17">
        <f t="shared" si="2"/>
        <v>0.012360815941002306</v>
      </c>
      <c r="H53" s="13">
        <v>18091</v>
      </c>
      <c r="I53" s="10" t="s">
        <v>106</v>
      </c>
      <c r="J53" s="10" t="s">
        <v>152</v>
      </c>
      <c r="K53" s="11">
        <v>15114</v>
      </c>
      <c r="L53" s="12">
        <v>14.5</v>
      </c>
      <c r="N53" s="13">
        <v>18091</v>
      </c>
      <c r="O53" s="16" t="s">
        <v>250</v>
      </c>
      <c r="P53" s="21">
        <v>12</v>
      </c>
      <c r="R53" s="16" t="s">
        <v>356</v>
      </c>
      <c r="S53" s="16">
        <v>243</v>
      </c>
      <c r="T53" s="16">
        <v>0.006</v>
      </c>
      <c r="U53" s="16">
        <v>168</v>
      </c>
      <c r="V53" s="16">
        <v>0.006</v>
      </c>
      <c r="W53" s="16">
        <v>113867228</v>
      </c>
      <c r="X53" s="16">
        <v>0.003</v>
      </c>
      <c r="Y53" s="16">
        <v>464977970</v>
      </c>
      <c r="Z53" s="16">
        <v>0.005</v>
      </c>
      <c r="AA53" s="16"/>
      <c r="AB53" s="16">
        <v>0</v>
      </c>
      <c r="AC53" s="16">
        <v>113867228</v>
      </c>
      <c r="AD53" s="13">
        <v>46134</v>
      </c>
      <c r="AE53" s="16">
        <f t="shared" si="3"/>
        <v>0</v>
      </c>
      <c r="AF53" s="16">
        <f t="shared" si="4"/>
        <v>2468.1845927081977</v>
      </c>
    </row>
    <row r="54" spans="1:32" ht="15">
      <c r="A54" s="16">
        <v>18093</v>
      </c>
      <c r="B54" s="16" t="s">
        <v>48</v>
      </c>
      <c r="C54" s="16" t="s">
        <v>2</v>
      </c>
      <c r="D54" s="16">
        <v>45922</v>
      </c>
      <c r="E54" s="16">
        <v>46134</v>
      </c>
      <c r="F54" s="17">
        <f t="shared" si="2"/>
        <v>0.004616523670571839</v>
      </c>
      <c r="H54" s="13">
        <v>18093</v>
      </c>
      <c r="I54" s="10" t="s">
        <v>106</v>
      </c>
      <c r="J54" s="10" t="s">
        <v>153</v>
      </c>
      <c r="K54" s="11">
        <v>6947</v>
      </c>
      <c r="L54" s="12">
        <v>15.4</v>
      </c>
      <c r="N54" s="13">
        <v>18093</v>
      </c>
      <c r="O54" s="16" t="s">
        <v>251</v>
      </c>
      <c r="P54" s="21">
        <v>12</v>
      </c>
      <c r="R54" s="16" t="s">
        <v>352</v>
      </c>
      <c r="S54" s="16">
        <v>605</v>
      </c>
      <c r="T54" s="16">
        <v>0.016</v>
      </c>
      <c r="U54" s="16">
        <v>375</v>
      </c>
      <c r="V54" s="16">
        <v>0.014</v>
      </c>
      <c r="W54" s="16">
        <v>508921116</v>
      </c>
      <c r="X54" s="16">
        <v>0.015</v>
      </c>
      <c r="Y54" s="16">
        <v>576055237</v>
      </c>
      <c r="Z54" s="16">
        <v>0.007</v>
      </c>
      <c r="AA54" s="16"/>
      <c r="AB54" s="16">
        <v>0</v>
      </c>
      <c r="AC54" s="16">
        <v>510082394</v>
      </c>
      <c r="AD54" s="13">
        <v>131636</v>
      </c>
      <c r="AE54" s="16">
        <f t="shared" si="3"/>
        <v>0</v>
      </c>
      <c r="AF54" s="16">
        <f t="shared" si="4"/>
        <v>3874.946017806679</v>
      </c>
    </row>
    <row r="55" spans="1:32" ht="15">
      <c r="A55" s="16">
        <v>18095</v>
      </c>
      <c r="B55" s="16" t="s">
        <v>49</v>
      </c>
      <c r="C55" s="16" t="s">
        <v>2</v>
      </c>
      <c r="D55" s="16">
        <v>133358</v>
      </c>
      <c r="E55" s="16">
        <v>131636</v>
      </c>
      <c r="F55" s="17">
        <f t="shared" si="2"/>
        <v>-0.012912611166934117</v>
      </c>
      <c r="H55" s="13">
        <v>18095</v>
      </c>
      <c r="I55" s="10" t="s">
        <v>106</v>
      </c>
      <c r="J55" s="10" t="s">
        <v>154</v>
      </c>
      <c r="K55" s="11">
        <v>18309</v>
      </c>
      <c r="L55" s="12">
        <v>14.7</v>
      </c>
      <c r="N55" s="13">
        <v>18095</v>
      </c>
      <c r="O55" s="16" t="s">
        <v>252</v>
      </c>
      <c r="P55" s="21">
        <v>11.4</v>
      </c>
      <c r="R55" s="16" t="s">
        <v>353</v>
      </c>
      <c r="S55" s="16">
        <v>7006</v>
      </c>
      <c r="T55" s="16">
        <v>0.184</v>
      </c>
      <c r="U55" s="16">
        <v>5068</v>
      </c>
      <c r="V55" s="16">
        <v>0.187</v>
      </c>
      <c r="W55" s="16">
        <v>12801838053</v>
      </c>
      <c r="X55" s="16">
        <v>0.368</v>
      </c>
      <c r="Y55" s="16">
        <v>30302727550</v>
      </c>
      <c r="Z55" s="16">
        <v>0.35</v>
      </c>
      <c r="AA55" s="16"/>
      <c r="AB55" s="16">
        <v>597420470</v>
      </c>
      <c r="AC55" s="16">
        <v>12204417583</v>
      </c>
      <c r="AD55" s="13">
        <v>903393</v>
      </c>
      <c r="AE55" s="16">
        <f t="shared" si="3"/>
        <v>661.3073933492954</v>
      </c>
      <c r="AF55" s="16">
        <f t="shared" si="4"/>
        <v>13509.533041544488</v>
      </c>
    </row>
    <row r="56" spans="1:32" ht="15">
      <c r="A56" s="16">
        <v>18097</v>
      </c>
      <c r="B56" s="16" t="s">
        <v>50</v>
      </c>
      <c r="C56" s="16" t="s">
        <v>2</v>
      </c>
      <c r="D56" s="16">
        <v>860454</v>
      </c>
      <c r="E56" s="16">
        <v>903393</v>
      </c>
      <c r="F56" s="17">
        <f t="shared" si="2"/>
        <v>0.04990272577034914</v>
      </c>
      <c r="H56" s="13">
        <v>18097</v>
      </c>
      <c r="I56" s="10" t="s">
        <v>106</v>
      </c>
      <c r="J56" s="10" t="s">
        <v>155</v>
      </c>
      <c r="K56" s="11">
        <v>171860</v>
      </c>
      <c r="L56" s="12">
        <v>19.7</v>
      </c>
      <c r="N56" s="13">
        <v>18097</v>
      </c>
      <c r="O56" s="16" t="s">
        <v>253</v>
      </c>
      <c r="P56" s="21">
        <v>10</v>
      </c>
      <c r="R56" s="16" t="s">
        <v>354</v>
      </c>
      <c r="S56" s="16">
        <v>279</v>
      </c>
      <c r="T56" s="16">
        <v>0.007</v>
      </c>
      <c r="U56" s="16">
        <v>197</v>
      </c>
      <c r="V56" s="16">
        <v>0.007</v>
      </c>
      <c r="W56" s="16">
        <v>212309659</v>
      </c>
      <c r="X56" s="16">
        <v>0.006</v>
      </c>
      <c r="Y56" s="16">
        <v>553994536</v>
      </c>
      <c r="Z56" s="16">
        <v>0.006</v>
      </c>
      <c r="AA56" s="16"/>
      <c r="AB56" s="16">
        <v>375284</v>
      </c>
      <c r="AC56" s="16">
        <v>211934375</v>
      </c>
      <c r="AD56" s="13">
        <v>47051</v>
      </c>
      <c r="AE56" s="16">
        <f t="shared" si="3"/>
        <v>7.976111028458481</v>
      </c>
      <c r="AF56" s="16">
        <f t="shared" si="4"/>
        <v>4504.35431765531</v>
      </c>
    </row>
    <row r="57" spans="1:32" ht="15">
      <c r="A57" s="16">
        <v>18099</v>
      </c>
      <c r="B57" s="16" t="s">
        <v>51</v>
      </c>
      <c r="C57" s="16" t="s">
        <v>2</v>
      </c>
      <c r="D57" s="16">
        <v>45128</v>
      </c>
      <c r="E57" s="16">
        <v>47051</v>
      </c>
      <c r="F57" s="17">
        <f t="shared" si="2"/>
        <v>0.04261212550966141</v>
      </c>
      <c r="H57" s="13">
        <v>18099</v>
      </c>
      <c r="I57" s="10" t="s">
        <v>106</v>
      </c>
      <c r="J57" s="10" t="s">
        <v>156</v>
      </c>
      <c r="K57" s="11">
        <v>6282</v>
      </c>
      <c r="L57" s="12">
        <v>13.6</v>
      </c>
      <c r="N57" s="13">
        <v>18099</v>
      </c>
      <c r="O57" s="16" t="s">
        <v>254</v>
      </c>
      <c r="P57" s="21">
        <v>11.7</v>
      </c>
      <c r="R57" s="16" t="s">
        <v>361</v>
      </c>
      <c r="S57" s="16">
        <v>73</v>
      </c>
      <c r="T57" s="16">
        <v>0.002</v>
      </c>
      <c r="U57" s="16">
        <v>54</v>
      </c>
      <c r="V57" s="16">
        <v>0.002</v>
      </c>
      <c r="W57" s="16">
        <v>37402274</v>
      </c>
      <c r="X57" s="16">
        <v>0.001</v>
      </c>
      <c r="Y57" s="16">
        <v>65596522</v>
      </c>
      <c r="Z57" s="16">
        <v>0.001</v>
      </c>
      <c r="AA57" s="16"/>
      <c r="AB57" s="16">
        <v>0</v>
      </c>
      <c r="AC57" s="16">
        <v>37402274</v>
      </c>
      <c r="AD57" s="13">
        <v>10334</v>
      </c>
      <c r="AE57" s="16">
        <f t="shared" si="3"/>
        <v>0</v>
      </c>
      <c r="AF57" s="16">
        <f t="shared" si="4"/>
        <v>3619.3413973292045</v>
      </c>
    </row>
    <row r="58" spans="1:32" ht="15">
      <c r="A58" s="16">
        <v>18101</v>
      </c>
      <c r="B58" s="16" t="s">
        <v>52</v>
      </c>
      <c r="C58" s="16" t="s">
        <v>2</v>
      </c>
      <c r="D58" s="16">
        <v>10369</v>
      </c>
      <c r="E58" s="16">
        <v>10334</v>
      </c>
      <c r="F58" s="17">
        <f t="shared" si="2"/>
        <v>-0.003375446041084</v>
      </c>
      <c r="H58" s="13">
        <v>18101</v>
      </c>
      <c r="I58" s="10" t="s">
        <v>106</v>
      </c>
      <c r="J58" s="10" t="s">
        <v>157</v>
      </c>
      <c r="K58" s="11">
        <v>1327</v>
      </c>
      <c r="L58" s="12">
        <v>13.5</v>
      </c>
      <c r="N58" s="13">
        <v>18101</v>
      </c>
      <c r="O58" s="16" t="s">
        <v>255</v>
      </c>
      <c r="P58" s="21">
        <v>7.3</v>
      </c>
      <c r="R58" s="16" t="s">
        <v>355</v>
      </c>
      <c r="S58" s="16">
        <v>181</v>
      </c>
      <c r="T58" s="16">
        <v>0.005</v>
      </c>
      <c r="U58" s="16">
        <v>121</v>
      </c>
      <c r="V58" s="16">
        <v>0.004</v>
      </c>
      <c r="W58" s="16">
        <v>22498034</v>
      </c>
      <c r="X58" s="16">
        <v>0.001</v>
      </c>
      <c r="Y58" s="16">
        <v>76554588</v>
      </c>
      <c r="Z58" s="16">
        <v>0.001</v>
      </c>
      <c r="AA58" s="16"/>
      <c r="AB58" s="16">
        <v>0</v>
      </c>
      <c r="AC58" s="16">
        <v>22724693</v>
      </c>
      <c r="AD58" s="13">
        <v>36903</v>
      </c>
      <c r="AE58" s="16">
        <f t="shared" si="3"/>
        <v>0</v>
      </c>
      <c r="AF58" s="16">
        <f t="shared" si="4"/>
        <v>615.7952740969569</v>
      </c>
    </row>
    <row r="59" spans="1:32" ht="15">
      <c r="A59" s="16">
        <v>18103</v>
      </c>
      <c r="B59" s="16" t="s">
        <v>53</v>
      </c>
      <c r="C59" s="16" t="s">
        <v>2</v>
      </c>
      <c r="D59" s="16">
        <v>36082</v>
      </c>
      <c r="E59" s="16">
        <v>36903</v>
      </c>
      <c r="F59" s="17">
        <f t="shared" si="2"/>
        <v>0.022753727620420154</v>
      </c>
      <c r="H59" s="13">
        <v>18103</v>
      </c>
      <c r="I59" s="10" t="s">
        <v>106</v>
      </c>
      <c r="J59" s="10" t="s">
        <v>158</v>
      </c>
      <c r="K59" s="11">
        <v>5551</v>
      </c>
      <c r="L59" s="12">
        <v>17</v>
      </c>
      <c r="N59" s="13">
        <v>18103</v>
      </c>
      <c r="O59" s="16" t="s">
        <v>256</v>
      </c>
      <c r="P59" s="21">
        <v>12.5</v>
      </c>
      <c r="R59" s="16" t="s">
        <v>357</v>
      </c>
      <c r="S59" s="16">
        <v>891</v>
      </c>
      <c r="T59" s="16">
        <v>0.023</v>
      </c>
      <c r="U59" s="16">
        <v>689</v>
      </c>
      <c r="V59" s="16">
        <v>0.025</v>
      </c>
      <c r="W59" s="16">
        <v>1118738081</v>
      </c>
      <c r="X59" s="16">
        <v>0.032</v>
      </c>
      <c r="Y59" s="16">
        <v>3194323943</v>
      </c>
      <c r="Z59" s="16">
        <v>0.037</v>
      </c>
      <c r="AA59" s="16"/>
      <c r="AB59" s="16">
        <v>198475</v>
      </c>
      <c r="AC59" s="16">
        <v>1118539606</v>
      </c>
      <c r="AD59" s="13">
        <v>137974</v>
      </c>
      <c r="AE59" s="16">
        <f t="shared" si="3"/>
        <v>1.4384956586023454</v>
      </c>
      <c r="AF59" s="16">
        <f t="shared" si="4"/>
        <v>8106.8868482467715</v>
      </c>
    </row>
    <row r="60" spans="1:32" ht="15">
      <c r="A60" s="16">
        <v>18105</v>
      </c>
      <c r="B60" s="16" t="s">
        <v>54</v>
      </c>
      <c r="C60" s="16" t="s">
        <v>2</v>
      </c>
      <c r="D60" s="16">
        <v>120563</v>
      </c>
      <c r="E60" s="16">
        <v>137974</v>
      </c>
      <c r="F60" s="17">
        <f t="shared" si="2"/>
        <v>0.14441412373613796</v>
      </c>
      <c r="H60" s="13">
        <v>18105</v>
      </c>
      <c r="I60" s="10" t="s">
        <v>106</v>
      </c>
      <c r="J60" s="10" t="s">
        <v>159</v>
      </c>
      <c r="K60" s="11">
        <v>25663</v>
      </c>
      <c r="L60" s="12">
        <v>21.9</v>
      </c>
      <c r="N60" s="13">
        <v>18105</v>
      </c>
      <c r="O60" s="16" t="s">
        <v>257</v>
      </c>
      <c r="P60" s="21">
        <v>7.3</v>
      </c>
      <c r="R60" s="16" t="s">
        <v>358</v>
      </c>
      <c r="S60" s="16">
        <v>236</v>
      </c>
      <c r="T60" s="16">
        <v>0.006</v>
      </c>
      <c r="U60" s="16">
        <v>172</v>
      </c>
      <c r="V60" s="16">
        <v>0.006</v>
      </c>
      <c r="W60" s="16">
        <v>145168464</v>
      </c>
      <c r="X60" s="16">
        <v>0.004</v>
      </c>
      <c r="Y60" s="16">
        <v>640708398</v>
      </c>
      <c r="Z60" s="16">
        <v>0.007</v>
      </c>
      <c r="AA60" s="16"/>
      <c r="AB60" s="16">
        <v>252475</v>
      </c>
      <c r="AC60" s="16">
        <v>144915989</v>
      </c>
      <c r="AD60" s="13">
        <v>38124</v>
      </c>
      <c r="AE60" s="16">
        <f t="shared" si="3"/>
        <v>6.62246878606652</v>
      </c>
      <c r="AF60" s="16">
        <f t="shared" si="4"/>
        <v>3801.1748242576855</v>
      </c>
    </row>
    <row r="61" spans="1:32" ht="15">
      <c r="A61" s="16">
        <v>18107</v>
      </c>
      <c r="B61" s="16" t="s">
        <v>55</v>
      </c>
      <c r="C61" s="16" t="s">
        <v>2</v>
      </c>
      <c r="D61" s="16">
        <v>37629</v>
      </c>
      <c r="E61" s="16">
        <v>38124</v>
      </c>
      <c r="F61" s="17">
        <f t="shared" si="2"/>
        <v>0.013154747668022004</v>
      </c>
      <c r="H61" s="13">
        <v>18107</v>
      </c>
      <c r="I61" s="10" t="s">
        <v>106</v>
      </c>
      <c r="J61" s="10" t="s">
        <v>160</v>
      </c>
      <c r="K61" s="11">
        <v>4966</v>
      </c>
      <c r="L61" s="12">
        <v>13.6</v>
      </c>
      <c r="N61" s="13">
        <v>18107</v>
      </c>
      <c r="O61" s="16" t="s">
        <v>258</v>
      </c>
      <c r="P61" s="21">
        <v>10</v>
      </c>
      <c r="R61" s="16" t="s">
        <v>359</v>
      </c>
      <c r="S61" s="16">
        <v>358</v>
      </c>
      <c r="T61" s="16">
        <v>0.009</v>
      </c>
      <c r="U61" s="16">
        <v>221</v>
      </c>
      <c r="V61" s="16">
        <v>0.008</v>
      </c>
      <c r="W61" s="16">
        <v>142042155</v>
      </c>
      <c r="X61" s="16">
        <v>0.004</v>
      </c>
      <c r="Y61" s="16">
        <v>273615619</v>
      </c>
      <c r="Z61" s="16">
        <v>0.003</v>
      </c>
      <c r="AA61" s="16"/>
      <c r="AB61" s="16">
        <v>994773</v>
      </c>
      <c r="AC61" s="16">
        <v>141047382</v>
      </c>
      <c r="AD61" s="13">
        <v>68894</v>
      </c>
      <c r="AE61" s="16">
        <f t="shared" si="3"/>
        <v>14.439181931663134</v>
      </c>
      <c r="AF61" s="16">
        <f t="shared" si="4"/>
        <v>2047.3100995732575</v>
      </c>
    </row>
    <row r="62" spans="1:32" ht="15">
      <c r="A62" s="16">
        <v>18109</v>
      </c>
      <c r="B62" s="16" t="s">
        <v>56</v>
      </c>
      <c r="C62" s="16" t="s">
        <v>2</v>
      </c>
      <c r="D62" s="16">
        <v>66689</v>
      </c>
      <c r="E62" s="16">
        <v>68894</v>
      </c>
      <c r="F62" s="17">
        <f t="shared" si="2"/>
        <v>0.03306392358559882</v>
      </c>
      <c r="H62" s="13">
        <v>18109</v>
      </c>
      <c r="I62" s="10" t="s">
        <v>106</v>
      </c>
      <c r="J62" s="10" t="s">
        <v>161</v>
      </c>
      <c r="K62" s="11">
        <v>7152</v>
      </c>
      <c r="L62" s="12">
        <v>10.2</v>
      </c>
      <c r="N62" s="13">
        <v>18109</v>
      </c>
      <c r="O62" s="16" t="s">
        <v>259</v>
      </c>
      <c r="P62" s="21">
        <v>9.8</v>
      </c>
      <c r="R62" s="16" t="s">
        <v>360</v>
      </c>
      <c r="S62" s="16">
        <v>81</v>
      </c>
      <c r="T62" s="16">
        <v>0.002</v>
      </c>
      <c r="U62" s="16">
        <v>52</v>
      </c>
      <c r="V62" s="16">
        <v>0.002</v>
      </c>
      <c r="W62" s="16">
        <v>10541094</v>
      </c>
      <c r="X62" s="16">
        <v>0</v>
      </c>
      <c r="Y62" s="16">
        <v>18553867</v>
      </c>
      <c r="Z62" s="16">
        <v>0</v>
      </c>
      <c r="AA62" s="16"/>
      <c r="AB62" s="16">
        <v>35095</v>
      </c>
      <c r="AC62" s="16">
        <v>10505999</v>
      </c>
      <c r="AD62" s="13">
        <v>14244</v>
      </c>
      <c r="AE62" s="16">
        <f t="shared" si="3"/>
        <v>2.4638444257231114</v>
      </c>
      <c r="AF62" s="16">
        <f t="shared" si="4"/>
        <v>737.5736450435271</v>
      </c>
    </row>
    <row r="63" spans="1:32" ht="15">
      <c r="A63" s="16">
        <v>18111</v>
      </c>
      <c r="B63" s="16" t="s">
        <v>57</v>
      </c>
      <c r="C63" s="16" t="s">
        <v>2</v>
      </c>
      <c r="D63" s="16">
        <v>14566</v>
      </c>
      <c r="E63" s="16">
        <v>14244</v>
      </c>
      <c r="F63" s="17">
        <f t="shared" si="2"/>
        <v>-0.022106274886722503</v>
      </c>
      <c r="H63" s="13">
        <v>18111</v>
      </c>
      <c r="I63" s="10" t="s">
        <v>106</v>
      </c>
      <c r="J63" s="10" t="s">
        <v>162</v>
      </c>
      <c r="K63" s="11">
        <v>1484</v>
      </c>
      <c r="L63" s="12">
        <v>11</v>
      </c>
      <c r="N63" s="13">
        <v>18111</v>
      </c>
      <c r="O63" s="16" t="s">
        <v>260</v>
      </c>
      <c r="P63" s="21">
        <v>11</v>
      </c>
      <c r="R63" s="16" t="s">
        <v>362</v>
      </c>
      <c r="S63" s="16">
        <v>260</v>
      </c>
      <c r="T63" s="16">
        <v>0.007</v>
      </c>
      <c r="U63" s="16">
        <v>178</v>
      </c>
      <c r="V63" s="16">
        <v>0.007</v>
      </c>
      <c r="W63" s="16">
        <v>80119881</v>
      </c>
      <c r="X63" s="16">
        <v>0.002</v>
      </c>
      <c r="Y63" s="16">
        <v>341672943</v>
      </c>
      <c r="Z63" s="16">
        <v>0.004</v>
      </c>
      <c r="AA63" s="16"/>
      <c r="AB63" s="16">
        <v>0</v>
      </c>
      <c r="AC63" s="16">
        <v>80120358</v>
      </c>
      <c r="AD63" s="13">
        <v>47536</v>
      </c>
      <c r="AE63" s="16">
        <f t="shared" si="3"/>
        <v>0</v>
      </c>
      <c r="AF63" s="16">
        <f t="shared" si="4"/>
        <v>1685.4669723998654</v>
      </c>
    </row>
    <row r="64" spans="1:32" ht="15">
      <c r="A64" s="16">
        <v>18113</v>
      </c>
      <c r="B64" s="16" t="s">
        <v>58</v>
      </c>
      <c r="C64" s="16" t="s">
        <v>2</v>
      </c>
      <c r="D64" s="16">
        <v>46275</v>
      </c>
      <c r="E64" s="16">
        <v>47536</v>
      </c>
      <c r="F64" s="17">
        <f t="shared" si="2"/>
        <v>0.02725013506212858</v>
      </c>
      <c r="H64" s="13">
        <v>18113</v>
      </c>
      <c r="I64" s="10" t="s">
        <v>106</v>
      </c>
      <c r="J64" s="10" t="s">
        <v>163</v>
      </c>
      <c r="K64" s="11">
        <v>6546</v>
      </c>
      <c r="L64" s="12">
        <v>13.9</v>
      </c>
      <c r="N64" s="13">
        <v>18113</v>
      </c>
      <c r="O64" s="16" t="s">
        <v>261</v>
      </c>
      <c r="P64" s="21">
        <v>13.9</v>
      </c>
      <c r="R64" s="16" t="s">
        <v>369</v>
      </c>
      <c r="S64" s="16">
        <v>45</v>
      </c>
      <c r="T64" s="16">
        <v>0.001</v>
      </c>
      <c r="U64" s="16">
        <v>24</v>
      </c>
      <c r="V64" s="16">
        <v>0.001</v>
      </c>
      <c r="W64" s="16">
        <v>3161562</v>
      </c>
      <c r="X64" s="16">
        <v>0</v>
      </c>
      <c r="Y64" s="16">
        <v>35171398</v>
      </c>
      <c r="Z64" s="16">
        <v>0</v>
      </c>
      <c r="AA64" s="16"/>
      <c r="AB64" s="16">
        <v>0</v>
      </c>
      <c r="AC64" s="16">
        <v>3161562</v>
      </c>
      <c r="AD64" s="13">
        <v>6128</v>
      </c>
      <c r="AE64" s="16">
        <f t="shared" si="3"/>
        <v>0</v>
      </c>
      <c r="AF64" s="16">
        <f t="shared" si="4"/>
        <v>515.9206919060052</v>
      </c>
    </row>
    <row r="65" spans="1:32" ht="15">
      <c r="A65" s="16">
        <v>18115</v>
      </c>
      <c r="B65" s="16" t="s">
        <v>59</v>
      </c>
      <c r="C65" s="16" t="s">
        <v>2</v>
      </c>
      <c r="D65" s="16">
        <v>5623</v>
      </c>
      <c r="E65" s="16">
        <v>6128</v>
      </c>
      <c r="F65" s="17">
        <f t="shared" si="2"/>
        <v>0.08980971011915348</v>
      </c>
      <c r="H65" s="13">
        <v>18115</v>
      </c>
      <c r="I65" s="10" t="s">
        <v>106</v>
      </c>
      <c r="J65" s="10" t="s">
        <v>164</v>
      </c>
      <c r="K65" s="11">
        <v>597</v>
      </c>
      <c r="L65" s="12">
        <v>10.2</v>
      </c>
      <c r="N65" s="13">
        <v>18115</v>
      </c>
      <c r="O65" s="16" t="s">
        <v>262</v>
      </c>
      <c r="P65" s="21">
        <v>11</v>
      </c>
      <c r="R65" s="16" t="s">
        <v>363</v>
      </c>
      <c r="S65" s="16">
        <v>129</v>
      </c>
      <c r="T65" s="16">
        <v>0.003</v>
      </c>
      <c r="U65" s="16">
        <v>79</v>
      </c>
      <c r="V65" s="16">
        <v>0.003</v>
      </c>
      <c r="W65" s="16">
        <v>61145322</v>
      </c>
      <c r="X65" s="16">
        <v>0.002</v>
      </c>
      <c r="Y65" s="16">
        <v>89627829</v>
      </c>
      <c r="Z65" s="16">
        <v>0.001</v>
      </c>
      <c r="AA65" s="16"/>
      <c r="AB65" s="16">
        <v>0</v>
      </c>
      <c r="AC65" s="16">
        <v>61192962</v>
      </c>
      <c r="AD65" s="13">
        <v>19840</v>
      </c>
      <c r="AE65" s="16">
        <f t="shared" si="3"/>
        <v>0</v>
      </c>
      <c r="AF65" s="16">
        <f t="shared" si="4"/>
        <v>3084.322681451613</v>
      </c>
    </row>
    <row r="66" spans="1:32" ht="15">
      <c r="A66" s="16">
        <v>18117</v>
      </c>
      <c r="B66" s="16" t="s">
        <v>60</v>
      </c>
      <c r="C66" s="16" t="s">
        <v>2</v>
      </c>
      <c r="D66" s="16">
        <v>19306</v>
      </c>
      <c r="E66" s="16">
        <v>19840</v>
      </c>
      <c r="F66" s="17">
        <f t="shared" si="2"/>
        <v>0.027659794882419972</v>
      </c>
      <c r="H66" s="13">
        <v>18117</v>
      </c>
      <c r="I66" s="10" t="s">
        <v>106</v>
      </c>
      <c r="J66" s="10" t="s">
        <v>165</v>
      </c>
      <c r="K66" s="11">
        <v>3238</v>
      </c>
      <c r="L66" s="12">
        <v>16.9</v>
      </c>
      <c r="N66" s="13">
        <v>18117</v>
      </c>
      <c r="O66" s="16" t="s">
        <v>263</v>
      </c>
      <c r="P66" s="21">
        <v>11.2</v>
      </c>
      <c r="R66" s="16" t="s">
        <v>364</v>
      </c>
      <c r="S66" s="16">
        <v>129</v>
      </c>
      <c r="T66" s="16">
        <v>0.003</v>
      </c>
      <c r="U66" s="16">
        <v>78</v>
      </c>
      <c r="V66" s="16">
        <v>0.003</v>
      </c>
      <c r="W66" s="16">
        <v>7383002</v>
      </c>
      <c r="X66" s="16">
        <v>0</v>
      </c>
      <c r="Y66" s="16">
        <v>42292814</v>
      </c>
      <c r="Z66" s="16">
        <v>0</v>
      </c>
      <c r="AA66" s="16"/>
      <c r="AB66" s="16">
        <v>0</v>
      </c>
      <c r="AC66" s="16">
        <v>7383002</v>
      </c>
      <c r="AD66" s="13">
        <v>21575</v>
      </c>
      <c r="AE66" s="16">
        <f t="shared" si="3"/>
        <v>0</v>
      </c>
      <c r="AF66" s="16">
        <f t="shared" si="4"/>
        <v>342.2017149478563</v>
      </c>
    </row>
    <row r="67" spans="1:32" ht="15">
      <c r="A67" s="16">
        <v>18119</v>
      </c>
      <c r="B67" s="16" t="s">
        <v>61</v>
      </c>
      <c r="C67" s="16" t="s">
        <v>2</v>
      </c>
      <c r="D67" s="16">
        <v>21786</v>
      </c>
      <c r="E67" s="16">
        <v>21575</v>
      </c>
      <c r="F67" s="17">
        <f t="shared" si="2"/>
        <v>-0.00968511888368677</v>
      </c>
      <c r="H67" s="13">
        <v>18119</v>
      </c>
      <c r="I67" s="10" t="s">
        <v>106</v>
      </c>
      <c r="J67" s="10" t="s">
        <v>166</v>
      </c>
      <c r="K67" s="11">
        <v>3160</v>
      </c>
      <c r="L67" s="12">
        <v>14.3</v>
      </c>
      <c r="N67" s="13">
        <v>18119</v>
      </c>
      <c r="O67" s="16" t="s">
        <v>264</v>
      </c>
      <c r="P67" s="21">
        <v>10.3</v>
      </c>
      <c r="R67" s="16" t="s">
        <v>373</v>
      </c>
      <c r="S67" s="16">
        <v>120</v>
      </c>
      <c r="T67" s="16">
        <v>0.003</v>
      </c>
      <c r="U67" s="16">
        <v>74</v>
      </c>
      <c r="V67" s="16">
        <v>0.003</v>
      </c>
      <c r="W67" s="16">
        <v>39209404</v>
      </c>
      <c r="X67" s="16">
        <v>0.001</v>
      </c>
      <c r="Y67" s="16">
        <v>69007894</v>
      </c>
      <c r="Z67" s="16">
        <v>0.001</v>
      </c>
      <c r="AA67" s="16"/>
      <c r="AB67" s="16">
        <v>0</v>
      </c>
      <c r="AC67" s="16">
        <v>39209404</v>
      </c>
      <c r="AD67" s="13">
        <v>17339</v>
      </c>
      <c r="AE67" s="16">
        <f t="shared" si="3"/>
        <v>0</v>
      </c>
      <c r="AF67" s="16">
        <f t="shared" si="4"/>
        <v>2261.3417152084894</v>
      </c>
    </row>
    <row r="68" spans="1:32" ht="15">
      <c r="A68" s="16">
        <v>18121</v>
      </c>
      <c r="B68" s="16" t="s">
        <v>62</v>
      </c>
      <c r="C68" s="16" t="s">
        <v>2</v>
      </c>
      <c r="D68" s="16">
        <v>17241</v>
      </c>
      <c r="E68" s="16">
        <v>17339</v>
      </c>
      <c r="F68" s="17">
        <f t="shared" si="2"/>
        <v>0.005684125050751117</v>
      </c>
      <c r="H68" s="13">
        <v>18121</v>
      </c>
      <c r="I68" s="10" t="s">
        <v>106</v>
      </c>
      <c r="J68" s="10" t="s">
        <v>167</v>
      </c>
      <c r="K68" s="11">
        <v>2403</v>
      </c>
      <c r="L68" s="12">
        <v>15.7</v>
      </c>
      <c r="N68" s="13">
        <v>18121</v>
      </c>
      <c r="O68" s="16" t="s">
        <v>265</v>
      </c>
      <c r="P68" s="21">
        <v>10</v>
      </c>
      <c r="R68" s="16" t="s">
        <v>365</v>
      </c>
      <c r="S68" s="16">
        <v>158</v>
      </c>
      <c r="T68" s="16">
        <v>0.004</v>
      </c>
      <c r="U68" s="16">
        <v>122</v>
      </c>
      <c r="V68" s="16">
        <v>0.004</v>
      </c>
      <c r="W68" s="16">
        <v>61576239</v>
      </c>
      <c r="X68" s="16">
        <v>0.002</v>
      </c>
      <c r="Y68" s="16">
        <v>411165758</v>
      </c>
      <c r="Z68" s="16">
        <v>0.005</v>
      </c>
      <c r="AA68" s="16"/>
      <c r="AB68" s="16">
        <v>0</v>
      </c>
      <c r="AC68" s="16">
        <v>61938909</v>
      </c>
      <c r="AD68" s="13">
        <v>19338</v>
      </c>
      <c r="AE68" s="16">
        <f t="shared" si="3"/>
        <v>0</v>
      </c>
      <c r="AF68" s="16">
        <f t="shared" si="4"/>
        <v>3202.963543282656</v>
      </c>
    </row>
    <row r="69" spans="1:32" ht="15">
      <c r="A69" s="16">
        <v>18123</v>
      </c>
      <c r="B69" s="16" t="s">
        <v>63</v>
      </c>
      <c r="C69" s="16" t="s">
        <v>2</v>
      </c>
      <c r="D69" s="16">
        <v>18899</v>
      </c>
      <c r="E69" s="16">
        <v>19338</v>
      </c>
      <c r="F69" s="17">
        <f t="shared" si="2"/>
        <v>0.02322874226149532</v>
      </c>
      <c r="H69" s="13">
        <v>18123</v>
      </c>
      <c r="I69" s="10" t="s">
        <v>106</v>
      </c>
      <c r="J69" s="10" t="s">
        <v>168</v>
      </c>
      <c r="K69" s="11">
        <v>2062</v>
      </c>
      <c r="L69" s="12">
        <v>12</v>
      </c>
      <c r="N69" s="13">
        <v>18123</v>
      </c>
      <c r="O69" s="16" t="s">
        <v>266</v>
      </c>
      <c r="P69" s="21">
        <v>10.1</v>
      </c>
      <c r="R69" s="16" t="s">
        <v>366</v>
      </c>
      <c r="S69" s="16">
        <v>86</v>
      </c>
      <c r="T69" s="16">
        <v>0.002</v>
      </c>
      <c r="U69" s="16">
        <v>58</v>
      </c>
      <c r="V69" s="16">
        <v>0.002</v>
      </c>
      <c r="W69" s="16">
        <v>2523207</v>
      </c>
      <c r="X69" s="16">
        <v>0</v>
      </c>
      <c r="Y69" s="16">
        <v>5973542</v>
      </c>
      <c r="Z69" s="16">
        <v>0</v>
      </c>
      <c r="AA69" s="16"/>
      <c r="AB69" s="16">
        <v>32216</v>
      </c>
      <c r="AC69" s="16">
        <v>2490991</v>
      </c>
      <c r="AD69" s="13">
        <v>12845</v>
      </c>
      <c r="AE69" s="16">
        <f t="shared" si="3"/>
        <v>2.508057609964967</v>
      </c>
      <c r="AF69" s="16">
        <f t="shared" si="4"/>
        <v>193.92689762553522</v>
      </c>
    </row>
    <row r="70" spans="1:32" ht="15">
      <c r="A70" s="16">
        <v>18125</v>
      </c>
      <c r="B70" s="16" t="s">
        <v>64</v>
      </c>
      <c r="C70" s="16" t="s">
        <v>2</v>
      </c>
      <c r="D70" s="16">
        <v>12837</v>
      </c>
      <c r="E70" s="16">
        <v>12845</v>
      </c>
      <c r="F70" s="17">
        <f t="shared" si="2"/>
        <v>0.0006231985666432967</v>
      </c>
      <c r="H70" s="13">
        <v>18125</v>
      </c>
      <c r="I70" s="10" t="s">
        <v>106</v>
      </c>
      <c r="J70" s="10" t="s">
        <v>169</v>
      </c>
      <c r="K70" s="11">
        <v>1425</v>
      </c>
      <c r="L70" s="12">
        <v>11.8</v>
      </c>
      <c r="N70" s="13">
        <v>18125</v>
      </c>
      <c r="O70" s="16" t="s">
        <v>267</v>
      </c>
      <c r="P70" s="21">
        <v>8.9</v>
      </c>
      <c r="R70" s="16" t="s">
        <v>367</v>
      </c>
      <c r="S70" s="16">
        <v>704</v>
      </c>
      <c r="T70" s="16">
        <v>0.019</v>
      </c>
      <c r="U70" s="16">
        <v>513</v>
      </c>
      <c r="V70" s="16">
        <v>0.019</v>
      </c>
      <c r="W70" s="16">
        <v>337921502</v>
      </c>
      <c r="X70" s="16">
        <v>0.01</v>
      </c>
      <c r="Y70" s="16">
        <v>1059397275</v>
      </c>
      <c r="Z70" s="16">
        <v>0.012</v>
      </c>
      <c r="AA70" s="16"/>
      <c r="AB70" s="16">
        <v>0</v>
      </c>
      <c r="AC70" s="16">
        <v>338476094</v>
      </c>
      <c r="AD70" s="13">
        <v>164343</v>
      </c>
      <c r="AE70" s="16">
        <f t="shared" si="3"/>
        <v>0</v>
      </c>
      <c r="AF70" s="16">
        <f t="shared" si="4"/>
        <v>2059.571104336662</v>
      </c>
    </row>
    <row r="71" spans="1:32" ht="15">
      <c r="A71" s="16">
        <v>18127</v>
      </c>
      <c r="B71" s="16" t="s">
        <v>65</v>
      </c>
      <c r="C71" s="16" t="s">
        <v>2</v>
      </c>
      <c r="D71" s="16">
        <v>146798</v>
      </c>
      <c r="E71" s="16">
        <v>164343</v>
      </c>
      <c r="F71" s="17">
        <f t="shared" si="2"/>
        <v>0.11951797708415646</v>
      </c>
      <c r="H71" s="13">
        <v>18127</v>
      </c>
      <c r="I71" s="10" t="s">
        <v>106</v>
      </c>
      <c r="J71" s="10" t="s">
        <v>170</v>
      </c>
      <c r="K71" s="11">
        <v>12162</v>
      </c>
      <c r="L71" s="12">
        <v>7.6</v>
      </c>
      <c r="N71" s="13">
        <v>18127</v>
      </c>
      <c r="O71" s="16" t="s">
        <v>268</v>
      </c>
      <c r="P71" s="21">
        <v>8.9</v>
      </c>
      <c r="R71" s="16" t="s">
        <v>368</v>
      </c>
      <c r="S71" s="16">
        <v>140</v>
      </c>
      <c r="T71" s="16">
        <v>0.004</v>
      </c>
      <c r="U71" s="16">
        <v>92</v>
      </c>
      <c r="V71" s="16">
        <v>0.003</v>
      </c>
      <c r="W71" s="16">
        <v>5600250</v>
      </c>
      <c r="X71" s="16">
        <v>0</v>
      </c>
      <c r="Y71" s="16">
        <v>22231543</v>
      </c>
      <c r="Z71" s="16">
        <v>0</v>
      </c>
      <c r="AA71" s="16"/>
      <c r="AB71" s="16">
        <v>629842</v>
      </c>
      <c r="AC71" s="16">
        <v>4970408</v>
      </c>
      <c r="AD71" s="13">
        <v>25910</v>
      </c>
      <c r="AE71" s="16">
        <f aca="true" t="shared" si="5" ref="AE71:AE98">+AB71/AD71</f>
        <v>24.308838286375916</v>
      </c>
      <c r="AF71" s="16">
        <f aca="true" t="shared" si="6" ref="AF71:AF98">AC71/AD71</f>
        <v>191.83357776920107</v>
      </c>
    </row>
    <row r="72" spans="1:32" ht="15">
      <c r="A72" s="16">
        <v>18129</v>
      </c>
      <c r="B72" s="16" t="s">
        <v>66</v>
      </c>
      <c r="C72" s="16" t="s">
        <v>2</v>
      </c>
      <c r="D72" s="16">
        <v>27061</v>
      </c>
      <c r="E72" s="16">
        <v>25910</v>
      </c>
      <c r="F72" s="17">
        <f t="shared" si="2"/>
        <v>-0.04253353534606999</v>
      </c>
      <c r="H72" s="13">
        <v>18129</v>
      </c>
      <c r="I72" s="10" t="s">
        <v>106</v>
      </c>
      <c r="J72" s="10" t="s">
        <v>171</v>
      </c>
      <c r="K72" s="11">
        <v>2147</v>
      </c>
      <c r="L72" s="12">
        <v>8.4</v>
      </c>
      <c r="N72" s="13">
        <v>18129</v>
      </c>
      <c r="O72" s="16" t="s">
        <v>269</v>
      </c>
      <c r="P72" s="21">
        <v>7.8</v>
      </c>
      <c r="R72" s="16" t="s">
        <v>370</v>
      </c>
      <c r="S72" s="16">
        <v>111</v>
      </c>
      <c r="T72" s="16">
        <v>0.003</v>
      </c>
      <c r="U72" s="16">
        <v>70</v>
      </c>
      <c r="V72" s="16">
        <v>0.003</v>
      </c>
      <c r="W72" s="16">
        <v>13458867</v>
      </c>
      <c r="X72" s="16">
        <v>0</v>
      </c>
      <c r="Y72" s="16">
        <v>31109704</v>
      </c>
      <c r="Z72" s="16">
        <v>0</v>
      </c>
      <c r="AA72" s="16"/>
      <c r="AB72" s="16">
        <v>437847</v>
      </c>
      <c r="AC72" s="16">
        <v>13021020</v>
      </c>
      <c r="AD72" s="13">
        <v>13402</v>
      </c>
      <c r="AE72" s="16">
        <f t="shared" si="5"/>
        <v>32.67027309356813</v>
      </c>
      <c r="AF72" s="16">
        <f t="shared" si="6"/>
        <v>971.5728995672288</v>
      </c>
    </row>
    <row r="73" spans="1:32" ht="15">
      <c r="A73" s="16">
        <v>18131</v>
      </c>
      <c r="B73" s="16" t="s">
        <v>67</v>
      </c>
      <c r="C73" s="16" t="s">
        <v>2</v>
      </c>
      <c r="D73" s="16">
        <v>13755</v>
      </c>
      <c r="E73" s="16">
        <v>13402</v>
      </c>
      <c r="F73" s="17">
        <f aca="true" t="shared" si="7" ref="F73:F100">(E73-D73)/D73</f>
        <v>-0.025663395129043982</v>
      </c>
      <c r="H73" s="13">
        <v>18131</v>
      </c>
      <c r="I73" s="10" t="s">
        <v>106</v>
      </c>
      <c r="J73" s="10" t="s">
        <v>172</v>
      </c>
      <c r="K73" s="11">
        <v>1738</v>
      </c>
      <c r="L73" s="12">
        <v>13.1</v>
      </c>
      <c r="N73" s="13">
        <v>18131</v>
      </c>
      <c r="O73" s="16" t="s">
        <v>270</v>
      </c>
      <c r="P73" s="21">
        <v>9.3</v>
      </c>
      <c r="R73" s="16" t="s">
        <v>371</v>
      </c>
      <c r="S73" s="16">
        <v>308</v>
      </c>
      <c r="T73" s="16">
        <v>0.008</v>
      </c>
      <c r="U73" s="16">
        <v>242</v>
      </c>
      <c r="V73" s="16">
        <v>0.009</v>
      </c>
      <c r="W73" s="16">
        <v>180978868</v>
      </c>
      <c r="X73" s="16">
        <v>0.005</v>
      </c>
      <c r="Y73" s="16">
        <v>895447744</v>
      </c>
      <c r="Z73" s="16">
        <v>0.01</v>
      </c>
      <c r="AA73" s="16"/>
      <c r="AB73" s="16">
        <v>26141</v>
      </c>
      <c r="AC73" s="16">
        <v>180952727</v>
      </c>
      <c r="AD73" s="13">
        <v>37963</v>
      </c>
      <c r="AE73" s="16">
        <f t="shared" si="5"/>
        <v>0.6885915233253431</v>
      </c>
      <c r="AF73" s="16">
        <f t="shared" si="6"/>
        <v>4766.554987751231</v>
      </c>
    </row>
    <row r="74" spans="1:32" ht="15">
      <c r="A74" s="16">
        <v>18133</v>
      </c>
      <c r="B74" s="16" t="s">
        <v>68</v>
      </c>
      <c r="C74" s="16" t="s">
        <v>2</v>
      </c>
      <c r="D74" s="16">
        <v>36019</v>
      </c>
      <c r="E74" s="16">
        <v>37963</v>
      </c>
      <c r="F74" s="17">
        <f t="shared" si="7"/>
        <v>0.053971515033732195</v>
      </c>
      <c r="H74" s="13">
        <v>18133</v>
      </c>
      <c r="I74" s="10" t="s">
        <v>106</v>
      </c>
      <c r="J74" s="10" t="s">
        <v>173</v>
      </c>
      <c r="K74" s="11">
        <v>4161</v>
      </c>
      <c r="L74" s="12">
        <v>13.1</v>
      </c>
      <c r="N74" s="13">
        <v>18133</v>
      </c>
      <c r="O74" s="16" t="s">
        <v>271</v>
      </c>
      <c r="P74" s="21">
        <v>11.1</v>
      </c>
      <c r="R74" s="16" t="s">
        <v>372</v>
      </c>
      <c r="S74" s="16">
        <v>164</v>
      </c>
      <c r="T74" s="16">
        <v>0.004</v>
      </c>
      <c r="U74" s="16">
        <v>111</v>
      </c>
      <c r="V74" s="16">
        <v>0.004</v>
      </c>
      <c r="W74" s="16">
        <v>37878689</v>
      </c>
      <c r="X74" s="16">
        <v>0.001</v>
      </c>
      <c r="Y74" s="16">
        <v>52007816</v>
      </c>
      <c r="Z74" s="16">
        <v>0.001</v>
      </c>
      <c r="AA74" s="16"/>
      <c r="AB74" s="16">
        <v>0</v>
      </c>
      <c r="AC74" s="16">
        <v>38126595</v>
      </c>
      <c r="AD74" s="13">
        <v>26171</v>
      </c>
      <c r="AE74" s="16">
        <f t="shared" si="5"/>
        <v>0</v>
      </c>
      <c r="AF74" s="16">
        <f t="shared" si="6"/>
        <v>1456.8260670207483</v>
      </c>
    </row>
    <row r="75" spans="1:32" ht="15">
      <c r="A75" s="16">
        <v>18135</v>
      </c>
      <c r="B75" s="16" t="s">
        <v>69</v>
      </c>
      <c r="C75" s="16" t="s">
        <v>2</v>
      </c>
      <c r="D75" s="16">
        <v>27401</v>
      </c>
      <c r="E75" s="16">
        <v>26171</v>
      </c>
      <c r="F75" s="17">
        <f t="shared" si="7"/>
        <v>-0.0448888726688807</v>
      </c>
      <c r="H75" s="13">
        <v>18135</v>
      </c>
      <c r="I75" s="10" t="s">
        <v>106</v>
      </c>
      <c r="J75" s="10" t="s">
        <v>174</v>
      </c>
      <c r="K75" s="11">
        <v>4424</v>
      </c>
      <c r="L75" s="12">
        <v>17.5</v>
      </c>
      <c r="N75" s="13">
        <v>18135</v>
      </c>
      <c r="O75" s="16" t="s">
        <v>272</v>
      </c>
      <c r="P75" s="21">
        <v>11.7</v>
      </c>
      <c r="R75" s="16" t="s">
        <v>374</v>
      </c>
      <c r="S75" s="16">
        <v>212</v>
      </c>
      <c r="T75" s="16">
        <v>0.006</v>
      </c>
      <c r="U75" s="16">
        <v>153</v>
      </c>
      <c r="V75" s="16">
        <v>0.006</v>
      </c>
      <c r="W75" s="16">
        <v>104392277</v>
      </c>
      <c r="X75" s="16">
        <v>0.003</v>
      </c>
      <c r="Y75" s="16">
        <v>310716752</v>
      </c>
      <c r="Z75" s="16">
        <v>0.004</v>
      </c>
      <c r="AA75" s="16"/>
      <c r="AB75" s="16">
        <v>248417</v>
      </c>
      <c r="AC75" s="16">
        <v>104143860</v>
      </c>
      <c r="AD75" s="13">
        <v>28818</v>
      </c>
      <c r="AE75" s="16">
        <f t="shared" si="5"/>
        <v>8.620202651120827</v>
      </c>
      <c r="AF75" s="16">
        <f t="shared" si="6"/>
        <v>3613.847595252967</v>
      </c>
    </row>
    <row r="76" spans="1:32" ht="15">
      <c r="A76" s="16">
        <v>18137</v>
      </c>
      <c r="B76" s="16" t="s">
        <v>70</v>
      </c>
      <c r="C76" s="16" t="s">
        <v>2</v>
      </c>
      <c r="D76" s="16">
        <v>26523</v>
      </c>
      <c r="E76" s="16">
        <v>28818</v>
      </c>
      <c r="F76" s="17">
        <f t="shared" si="7"/>
        <v>0.08652867322701052</v>
      </c>
      <c r="H76" s="13">
        <v>18137</v>
      </c>
      <c r="I76" s="10" t="s">
        <v>106</v>
      </c>
      <c r="J76" s="10" t="s">
        <v>175</v>
      </c>
      <c r="K76" s="11">
        <v>3193</v>
      </c>
      <c r="L76" s="12">
        <v>11.8</v>
      </c>
      <c r="N76" s="13">
        <v>18137</v>
      </c>
      <c r="O76" s="16" t="s">
        <v>273</v>
      </c>
      <c r="P76" s="21">
        <v>11.2</v>
      </c>
      <c r="R76" s="16" t="s">
        <v>383</v>
      </c>
      <c r="S76" s="16">
        <v>124</v>
      </c>
      <c r="T76" s="16">
        <v>0.003</v>
      </c>
      <c r="U76" s="16">
        <v>84</v>
      </c>
      <c r="V76" s="16">
        <v>0.003</v>
      </c>
      <c r="W76" s="16">
        <v>44166764</v>
      </c>
      <c r="X76" s="16">
        <v>0.001</v>
      </c>
      <c r="Y76" s="16">
        <v>98637912</v>
      </c>
      <c r="Z76" s="16">
        <v>0.001</v>
      </c>
      <c r="AA76" s="16"/>
      <c r="AB76" s="16">
        <v>0</v>
      </c>
      <c r="AC76" s="16">
        <v>44166764</v>
      </c>
      <c r="AD76" s="13">
        <v>17392</v>
      </c>
      <c r="AE76" s="16">
        <f t="shared" si="5"/>
        <v>0</v>
      </c>
      <c r="AF76" s="16">
        <f t="shared" si="6"/>
        <v>2539.48735050598</v>
      </c>
    </row>
    <row r="77" spans="1:32" ht="15">
      <c r="A77" s="16">
        <v>18139</v>
      </c>
      <c r="B77" s="16" t="s">
        <v>71</v>
      </c>
      <c r="C77" s="16" t="s">
        <v>2</v>
      </c>
      <c r="D77" s="16">
        <v>18261</v>
      </c>
      <c r="E77" s="16">
        <v>17392</v>
      </c>
      <c r="F77" s="17">
        <f t="shared" si="7"/>
        <v>-0.0475877553255572</v>
      </c>
      <c r="H77" s="13">
        <v>18139</v>
      </c>
      <c r="I77" s="10" t="s">
        <v>106</v>
      </c>
      <c r="J77" s="10" t="s">
        <v>176</v>
      </c>
      <c r="K77" s="11">
        <v>2285</v>
      </c>
      <c r="L77" s="12">
        <v>13.6</v>
      </c>
      <c r="N77" s="13">
        <v>18139</v>
      </c>
      <c r="O77" s="16" t="s">
        <v>274</v>
      </c>
      <c r="P77" s="21">
        <v>10.3</v>
      </c>
      <c r="R77" s="16" t="s">
        <v>375</v>
      </c>
      <c r="S77" s="16">
        <v>1664</v>
      </c>
      <c r="T77" s="16">
        <v>0.044</v>
      </c>
      <c r="U77" s="16">
        <v>1323</v>
      </c>
      <c r="V77" s="16">
        <v>0.049</v>
      </c>
      <c r="W77" s="16">
        <v>4919389241</v>
      </c>
      <c r="X77" s="16">
        <v>0.141</v>
      </c>
      <c r="Y77" s="16">
        <v>16141878439</v>
      </c>
      <c r="Z77" s="16">
        <v>0.186</v>
      </c>
      <c r="AA77" s="16"/>
      <c r="AB77" s="16">
        <v>52854632</v>
      </c>
      <c r="AC77" s="16">
        <v>4866534609</v>
      </c>
      <c r="AD77" s="13">
        <v>266931</v>
      </c>
      <c r="AE77" s="16">
        <f t="shared" si="5"/>
        <v>198.0085939812161</v>
      </c>
      <c r="AF77" s="16">
        <f t="shared" si="6"/>
        <v>18231.432875911752</v>
      </c>
    </row>
    <row r="78" spans="1:32" ht="15">
      <c r="A78" s="16">
        <v>18141</v>
      </c>
      <c r="B78" s="16" t="s">
        <v>72</v>
      </c>
      <c r="C78" s="16" t="s">
        <v>2</v>
      </c>
      <c r="D78" s="16">
        <v>265559</v>
      </c>
      <c r="E78" s="16">
        <v>266931</v>
      </c>
      <c r="F78" s="17">
        <f t="shared" si="7"/>
        <v>0.005166460183989245</v>
      </c>
      <c r="H78" s="13">
        <v>18141</v>
      </c>
      <c r="I78" s="10" t="s">
        <v>106</v>
      </c>
      <c r="J78" s="10" t="s">
        <v>177</v>
      </c>
      <c r="K78" s="11">
        <v>41682</v>
      </c>
      <c r="L78" s="12">
        <v>16.4</v>
      </c>
      <c r="N78" s="22">
        <v>18141</v>
      </c>
      <c r="O78" s="15" t="s">
        <v>275</v>
      </c>
      <c r="P78" s="23">
        <v>11.5</v>
      </c>
      <c r="R78" s="16" t="s">
        <v>386</v>
      </c>
      <c r="S78" s="16">
        <v>112</v>
      </c>
      <c r="T78" s="16">
        <v>0.003</v>
      </c>
      <c r="U78" s="16">
        <v>67</v>
      </c>
      <c r="V78" s="16">
        <v>0.002</v>
      </c>
      <c r="W78" s="16">
        <v>5366205</v>
      </c>
      <c r="X78" s="16">
        <v>0</v>
      </c>
      <c r="Y78" s="16">
        <v>17297856</v>
      </c>
      <c r="Z78" s="16">
        <v>0</v>
      </c>
      <c r="AA78" s="16"/>
      <c r="AB78" s="16">
        <v>0</v>
      </c>
      <c r="AC78" s="16">
        <v>5366205</v>
      </c>
      <c r="AD78" s="13">
        <v>24181</v>
      </c>
      <c r="AE78" s="16">
        <f t="shared" si="5"/>
        <v>0</v>
      </c>
      <c r="AF78" s="16">
        <f t="shared" si="6"/>
        <v>221.91824159464042</v>
      </c>
    </row>
    <row r="79" spans="1:32" ht="15">
      <c r="A79" s="16">
        <v>18143</v>
      </c>
      <c r="B79" s="16" t="s">
        <v>73</v>
      </c>
      <c r="C79" s="16" t="s">
        <v>2</v>
      </c>
      <c r="D79" s="16">
        <v>22960</v>
      </c>
      <c r="E79" s="16">
        <v>24181</v>
      </c>
      <c r="F79" s="17">
        <f t="shared" si="7"/>
        <v>0.0531794425087108</v>
      </c>
      <c r="H79" s="13">
        <v>18143</v>
      </c>
      <c r="I79" s="10" t="s">
        <v>106</v>
      </c>
      <c r="J79" s="10" t="s">
        <v>178</v>
      </c>
      <c r="K79" s="11">
        <v>3875</v>
      </c>
      <c r="L79" s="12">
        <v>16.6</v>
      </c>
      <c r="N79" s="22">
        <v>18143</v>
      </c>
      <c r="O79" s="15" t="s">
        <v>276</v>
      </c>
      <c r="P79" s="23">
        <v>12.5</v>
      </c>
      <c r="R79" s="16" t="s">
        <v>376</v>
      </c>
      <c r="S79" s="16">
        <v>204</v>
      </c>
      <c r="T79" s="16">
        <v>0.005</v>
      </c>
      <c r="U79" s="16">
        <v>123</v>
      </c>
      <c r="V79" s="16">
        <v>0.005</v>
      </c>
      <c r="W79" s="16">
        <v>35234631</v>
      </c>
      <c r="X79" s="16">
        <v>0.001</v>
      </c>
      <c r="Y79" s="16">
        <v>65673332</v>
      </c>
      <c r="Z79" s="16">
        <v>0.001</v>
      </c>
      <c r="AA79" s="16"/>
      <c r="AB79" s="16">
        <v>24919</v>
      </c>
      <c r="AC79" s="16">
        <v>35209712</v>
      </c>
      <c r="AD79" s="13">
        <v>44436</v>
      </c>
      <c r="AE79" s="16">
        <f t="shared" si="5"/>
        <v>0.5607840489693041</v>
      </c>
      <c r="AF79" s="16">
        <f t="shared" si="6"/>
        <v>792.3690701233235</v>
      </c>
    </row>
    <row r="80" spans="1:32" ht="15">
      <c r="A80" s="16">
        <v>18145</v>
      </c>
      <c r="B80" s="16" t="s">
        <v>74</v>
      </c>
      <c r="C80" s="16" t="s">
        <v>2</v>
      </c>
      <c r="D80" s="16">
        <v>43445</v>
      </c>
      <c r="E80" s="16">
        <v>44436</v>
      </c>
      <c r="F80" s="17">
        <f t="shared" si="7"/>
        <v>0.0228104499942456</v>
      </c>
      <c r="H80" s="13">
        <v>18145</v>
      </c>
      <c r="I80" s="10" t="s">
        <v>106</v>
      </c>
      <c r="J80" s="10" t="s">
        <v>179</v>
      </c>
      <c r="K80" s="11">
        <v>5447</v>
      </c>
      <c r="L80" s="12">
        <v>12.4</v>
      </c>
      <c r="N80" s="22">
        <v>18145</v>
      </c>
      <c r="O80" s="15" t="s">
        <v>277</v>
      </c>
      <c r="P80" s="23">
        <v>10</v>
      </c>
      <c r="R80" s="16" t="s">
        <v>377</v>
      </c>
      <c r="S80" s="16">
        <v>162</v>
      </c>
      <c r="T80" s="16">
        <v>0.004</v>
      </c>
      <c r="U80" s="16">
        <v>113</v>
      </c>
      <c r="V80" s="16">
        <v>0.004</v>
      </c>
      <c r="W80" s="16">
        <v>6507651</v>
      </c>
      <c r="X80" s="16">
        <v>0</v>
      </c>
      <c r="Y80" s="16">
        <v>18373427</v>
      </c>
      <c r="Z80" s="16">
        <v>0</v>
      </c>
      <c r="AA80" s="16"/>
      <c r="AB80" s="16">
        <v>10840</v>
      </c>
      <c r="AC80" s="16">
        <v>6496811</v>
      </c>
      <c r="AD80" s="13">
        <v>20952</v>
      </c>
      <c r="AE80" s="16">
        <f t="shared" si="5"/>
        <v>0.517373043146239</v>
      </c>
      <c r="AF80" s="16">
        <f t="shared" si="6"/>
        <v>310.08070828560517</v>
      </c>
    </row>
    <row r="81" spans="1:32" ht="15">
      <c r="A81" s="16">
        <v>18147</v>
      </c>
      <c r="B81" s="16" t="s">
        <v>75</v>
      </c>
      <c r="C81" s="16" t="s">
        <v>2</v>
      </c>
      <c r="D81" s="16">
        <v>20391</v>
      </c>
      <c r="E81" s="16">
        <v>20952</v>
      </c>
      <c r="F81" s="17">
        <f t="shared" si="7"/>
        <v>0.02751213770781227</v>
      </c>
      <c r="H81" s="13">
        <v>18147</v>
      </c>
      <c r="I81" s="10" t="s">
        <v>106</v>
      </c>
      <c r="J81" s="10" t="s">
        <v>180</v>
      </c>
      <c r="K81" s="11">
        <v>1983</v>
      </c>
      <c r="L81" s="12">
        <v>10</v>
      </c>
      <c r="N81" s="22">
        <v>18147</v>
      </c>
      <c r="O81" s="15" t="s">
        <v>278</v>
      </c>
      <c r="P81" s="23">
        <v>9</v>
      </c>
      <c r="R81" s="16" t="s">
        <v>378</v>
      </c>
      <c r="S81" s="16">
        <v>107</v>
      </c>
      <c r="T81" s="16">
        <v>0.003</v>
      </c>
      <c r="U81" s="16">
        <v>63</v>
      </c>
      <c r="V81" s="16">
        <v>0.002</v>
      </c>
      <c r="W81" s="16">
        <v>3718485</v>
      </c>
      <c r="X81" s="16">
        <v>0</v>
      </c>
      <c r="Y81" s="16">
        <v>13204662</v>
      </c>
      <c r="Z81" s="16">
        <v>0</v>
      </c>
      <c r="AA81" s="16"/>
      <c r="AB81" s="16">
        <v>4917</v>
      </c>
      <c r="AC81" s="16">
        <v>3713568</v>
      </c>
      <c r="AD81" s="13">
        <v>23363</v>
      </c>
      <c r="AE81" s="16">
        <f t="shared" si="5"/>
        <v>0.21046098531866628</v>
      </c>
      <c r="AF81" s="16">
        <f t="shared" si="6"/>
        <v>158.95081967213116</v>
      </c>
    </row>
    <row r="82" spans="1:32" ht="15">
      <c r="A82" s="16">
        <v>18149</v>
      </c>
      <c r="B82" s="16" t="s">
        <v>76</v>
      </c>
      <c r="C82" s="16" t="s">
        <v>2</v>
      </c>
      <c r="D82" s="16">
        <v>23556</v>
      </c>
      <c r="E82" s="16">
        <v>23363</v>
      </c>
      <c r="F82" s="17">
        <f t="shared" si="7"/>
        <v>-0.008193241636950246</v>
      </c>
      <c r="H82" s="13">
        <v>18149</v>
      </c>
      <c r="I82" s="10" t="s">
        <v>106</v>
      </c>
      <c r="J82" s="10" t="s">
        <v>181</v>
      </c>
      <c r="K82" s="11">
        <v>3192</v>
      </c>
      <c r="L82" s="12">
        <v>13.8</v>
      </c>
      <c r="N82" s="13">
        <v>18149</v>
      </c>
      <c r="O82" s="16" t="s">
        <v>279</v>
      </c>
      <c r="P82" s="21">
        <v>12.9</v>
      </c>
      <c r="R82" s="16" t="s">
        <v>379</v>
      </c>
      <c r="S82" s="16">
        <v>231</v>
      </c>
      <c r="T82" s="16">
        <v>0.006</v>
      </c>
      <c r="U82" s="16">
        <v>163</v>
      </c>
      <c r="V82" s="16">
        <v>0.006</v>
      </c>
      <c r="W82" s="16">
        <v>119602463</v>
      </c>
      <c r="X82" s="16">
        <v>0.003</v>
      </c>
      <c r="Y82" s="16">
        <v>223050730</v>
      </c>
      <c r="Z82" s="16">
        <v>0.003</v>
      </c>
      <c r="AA82" s="16"/>
      <c r="AB82" s="16">
        <v>41390</v>
      </c>
      <c r="AC82" s="16">
        <v>119561073</v>
      </c>
      <c r="AD82" s="13">
        <v>34185</v>
      </c>
      <c r="AE82" s="16">
        <f t="shared" si="5"/>
        <v>1.2107649553897908</v>
      </c>
      <c r="AF82" s="16">
        <f t="shared" si="6"/>
        <v>3497.471785870996</v>
      </c>
    </row>
    <row r="83" spans="1:32" ht="15">
      <c r="A83" s="16">
        <v>18151</v>
      </c>
      <c r="B83" s="16" t="s">
        <v>77</v>
      </c>
      <c r="C83" s="16" t="s">
        <v>2</v>
      </c>
      <c r="D83" s="16">
        <v>33214</v>
      </c>
      <c r="E83" s="16">
        <v>34185</v>
      </c>
      <c r="F83" s="17">
        <f t="shared" si="7"/>
        <v>0.02923466008309749</v>
      </c>
      <c r="H83" s="13">
        <v>18151</v>
      </c>
      <c r="I83" s="10" t="s">
        <v>106</v>
      </c>
      <c r="J83" s="10" t="s">
        <v>182</v>
      </c>
      <c r="K83" s="11">
        <v>4411</v>
      </c>
      <c r="L83" s="12">
        <v>13.6</v>
      </c>
      <c r="N83" s="13">
        <v>18151</v>
      </c>
      <c r="O83" s="16" t="s">
        <v>280</v>
      </c>
      <c r="P83" s="21">
        <v>12.4</v>
      </c>
      <c r="R83" s="16" t="s">
        <v>380</v>
      </c>
      <c r="S83" s="16">
        <v>117</v>
      </c>
      <c r="T83" s="16">
        <v>0.003</v>
      </c>
      <c r="U83" s="16">
        <v>85</v>
      </c>
      <c r="V83" s="16">
        <v>0.003</v>
      </c>
      <c r="W83" s="16">
        <v>3974208</v>
      </c>
      <c r="X83" s="16">
        <v>0</v>
      </c>
      <c r="Y83" s="16">
        <v>17083685</v>
      </c>
      <c r="Z83" s="16">
        <v>0</v>
      </c>
      <c r="AA83" s="16"/>
      <c r="AB83" s="16">
        <v>25372</v>
      </c>
      <c r="AC83" s="16">
        <v>3948836</v>
      </c>
      <c r="AD83" s="13">
        <v>21475</v>
      </c>
      <c r="AE83" s="16">
        <f t="shared" si="5"/>
        <v>1.181466821885914</v>
      </c>
      <c r="AF83" s="16">
        <f t="shared" si="6"/>
        <v>183.88060535506403</v>
      </c>
    </row>
    <row r="84" spans="1:32" ht="15">
      <c r="A84" s="16">
        <v>18153</v>
      </c>
      <c r="B84" s="16" t="s">
        <v>78</v>
      </c>
      <c r="C84" s="16" t="s">
        <v>2</v>
      </c>
      <c r="D84" s="16">
        <v>21751</v>
      </c>
      <c r="E84" s="16">
        <v>21475</v>
      </c>
      <c r="F84" s="17">
        <f t="shared" si="7"/>
        <v>-0.01268907176681532</v>
      </c>
      <c r="H84" s="13">
        <v>18153</v>
      </c>
      <c r="I84" s="10" t="s">
        <v>106</v>
      </c>
      <c r="J84" s="10" t="s">
        <v>183</v>
      </c>
      <c r="K84" s="11">
        <v>3221</v>
      </c>
      <c r="L84" s="12">
        <v>17.1</v>
      </c>
      <c r="N84" s="13">
        <v>18153</v>
      </c>
      <c r="O84" s="16" t="s">
        <v>281</v>
      </c>
      <c r="P84" s="21">
        <v>10.5</v>
      </c>
      <c r="R84" s="16" t="s">
        <v>381</v>
      </c>
      <c r="S84" s="16">
        <v>68</v>
      </c>
      <c r="T84" s="16">
        <v>0.002</v>
      </c>
      <c r="U84" s="16">
        <v>40</v>
      </c>
      <c r="V84" s="16">
        <v>0.001</v>
      </c>
      <c r="W84" s="16">
        <v>9078994</v>
      </c>
      <c r="X84" s="16">
        <v>0</v>
      </c>
      <c r="Y84" s="16">
        <v>26426485</v>
      </c>
      <c r="Z84" s="16">
        <v>0</v>
      </c>
      <c r="AA84" s="16"/>
      <c r="AB84" s="16">
        <v>176637</v>
      </c>
      <c r="AC84" s="16">
        <v>8902357</v>
      </c>
      <c r="AD84" s="13">
        <v>10613</v>
      </c>
      <c r="AE84" s="16">
        <f t="shared" si="5"/>
        <v>16.64345613869782</v>
      </c>
      <c r="AF84" s="16">
        <f t="shared" si="6"/>
        <v>838.816263073589</v>
      </c>
    </row>
    <row r="85" spans="1:32" ht="15">
      <c r="A85" s="16">
        <v>18155</v>
      </c>
      <c r="B85" s="16" t="s">
        <v>79</v>
      </c>
      <c r="C85" s="16" t="s">
        <v>2</v>
      </c>
      <c r="D85" s="16">
        <v>9065</v>
      </c>
      <c r="E85" s="16">
        <v>10613</v>
      </c>
      <c r="F85" s="17">
        <f t="shared" si="7"/>
        <v>0.17076668505239934</v>
      </c>
      <c r="H85" s="13">
        <v>18155</v>
      </c>
      <c r="I85" s="10" t="s">
        <v>106</v>
      </c>
      <c r="J85" s="10" t="s">
        <v>184</v>
      </c>
      <c r="K85" s="11">
        <v>1648</v>
      </c>
      <c r="L85" s="12">
        <v>17.2</v>
      </c>
      <c r="N85" s="13">
        <v>18155</v>
      </c>
      <c r="O85" s="16" t="s">
        <v>282</v>
      </c>
      <c r="P85" s="21">
        <v>7.9</v>
      </c>
      <c r="R85" s="16" t="s">
        <v>382</v>
      </c>
      <c r="S85" s="16">
        <v>1058</v>
      </c>
      <c r="T85" s="16">
        <v>0.028</v>
      </c>
      <c r="U85" s="16">
        <v>826</v>
      </c>
      <c r="V85" s="16">
        <v>0.03</v>
      </c>
      <c r="W85" s="16">
        <v>397289032</v>
      </c>
      <c r="X85" s="16">
        <v>0.011</v>
      </c>
      <c r="Y85" s="16">
        <v>1851355863</v>
      </c>
      <c r="Z85" s="16">
        <v>0.021</v>
      </c>
      <c r="AA85" s="16"/>
      <c r="AB85" s="16">
        <v>1551932</v>
      </c>
      <c r="AC85" s="16">
        <v>395737100</v>
      </c>
      <c r="AD85" s="13">
        <v>172780</v>
      </c>
      <c r="AE85" s="16">
        <f t="shared" si="5"/>
        <v>8.982127561060308</v>
      </c>
      <c r="AF85" s="16">
        <f t="shared" si="6"/>
        <v>2290.410348419956</v>
      </c>
    </row>
    <row r="86" spans="1:32" ht="15">
      <c r="A86" s="16">
        <v>18157</v>
      </c>
      <c r="B86" s="16" t="s">
        <v>80</v>
      </c>
      <c r="C86" s="16" t="s">
        <v>2</v>
      </c>
      <c r="D86" s="16">
        <v>148955</v>
      </c>
      <c r="E86" s="16">
        <v>172780</v>
      </c>
      <c r="F86" s="17">
        <f t="shared" si="7"/>
        <v>0.15994763519183647</v>
      </c>
      <c r="H86" s="13">
        <v>18157</v>
      </c>
      <c r="I86" s="10" t="s">
        <v>106</v>
      </c>
      <c r="J86" s="10" t="s">
        <v>185</v>
      </c>
      <c r="K86" s="11">
        <v>31945</v>
      </c>
      <c r="L86" s="12">
        <v>20.9</v>
      </c>
      <c r="N86" s="13">
        <v>18157</v>
      </c>
      <c r="O86" s="16" t="s">
        <v>283</v>
      </c>
      <c r="P86" s="21">
        <v>9.1</v>
      </c>
      <c r="R86" s="16" t="s">
        <v>384</v>
      </c>
      <c r="S86" s="16">
        <v>82</v>
      </c>
      <c r="T86" s="16">
        <v>0.002</v>
      </c>
      <c r="U86" s="16">
        <v>56</v>
      </c>
      <c r="V86" s="16">
        <v>0.002</v>
      </c>
      <c r="W86" s="16">
        <v>51706656</v>
      </c>
      <c r="X86" s="16">
        <v>0.001</v>
      </c>
      <c r="Y86" s="16">
        <v>76979241</v>
      </c>
      <c r="Z86" s="16">
        <v>0.001</v>
      </c>
      <c r="AA86" s="16"/>
      <c r="AB86" s="16">
        <v>0</v>
      </c>
      <c r="AC86" s="16">
        <v>51706656</v>
      </c>
      <c r="AD86" s="13">
        <v>15936</v>
      </c>
      <c r="AE86" s="16">
        <f t="shared" si="5"/>
        <v>0</v>
      </c>
      <c r="AF86" s="16">
        <f t="shared" si="6"/>
        <v>3244.644578313253</v>
      </c>
    </row>
    <row r="87" spans="1:32" ht="15">
      <c r="A87" s="16">
        <v>18159</v>
      </c>
      <c r="B87" s="16" t="s">
        <v>81</v>
      </c>
      <c r="C87" s="16" t="s">
        <v>2</v>
      </c>
      <c r="D87" s="16">
        <v>16577</v>
      </c>
      <c r="E87" s="16">
        <v>15936</v>
      </c>
      <c r="F87" s="17">
        <f t="shared" si="7"/>
        <v>-0.03866803402304397</v>
      </c>
      <c r="H87" s="13">
        <v>18159</v>
      </c>
      <c r="I87" s="10" t="s">
        <v>106</v>
      </c>
      <c r="J87" s="10" t="s">
        <v>186</v>
      </c>
      <c r="K87" s="11">
        <v>1426</v>
      </c>
      <c r="L87" s="12">
        <v>9.1</v>
      </c>
      <c r="N87" s="13">
        <v>18159</v>
      </c>
      <c r="O87" s="16" t="s">
        <v>284</v>
      </c>
      <c r="P87" s="21">
        <v>11.3</v>
      </c>
      <c r="R87" s="16" t="s">
        <v>385</v>
      </c>
      <c r="S87" s="16">
        <v>57</v>
      </c>
      <c r="T87" s="16">
        <v>0.001</v>
      </c>
      <c r="U87" s="16">
        <v>40</v>
      </c>
      <c r="V87" s="16">
        <v>0.001</v>
      </c>
      <c r="W87" s="16">
        <v>26896934</v>
      </c>
      <c r="X87" s="16">
        <v>0.001</v>
      </c>
      <c r="Y87" s="16">
        <v>53140360</v>
      </c>
      <c r="Z87" s="16">
        <v>0.001</v>
      </c>
      <c r="AA87" s="16"/>
      <c r="AB87" s="16">
        <v>7540</v>
      </c>
      <c r="AC87" s="16">
        <v>26889394</v>
      </c>
      <c r="AD87" s="13">
        <v>7516</v>
      </c>
      <c r="AE87" s="16">
        <f t="shared" si="5"/>
        <v>1.0031931878658862</v>
      </c>
      <c r="AF87" s="16">
        <f t="shared" si="6"/>
        <v>3577.6202767429486</v>
      </c>
    </row>
    <row r="88" spans="1:32" ht="15">
      <c r="A88" s="16">
        <v>18161</v>
      </c>
      <c r="B88" s="16" t="s">
        <v>82</v>
      </c>
      <c r="C88" s="16" t="s">
        <v>2</v>
      </c>
      <c r="D88" s="16">
        <v>7349</v>
      </c>
      <c r="E88" s="16">
        <v>7516</v>
      </c>
      <c r="F88" s="17">
        <f t="shared" si="7"/>
        <v>0.022724180160566064</v>
      </c>
      <c r="H88" s="13">
        <v>18161</v>
      </c>
      <c r="I88" s="10" t="s">
        <v>106</v>
      </c>
      <c r="J88" s="10" t="s">
        <v>187</v>
      </c>
      <c r="K88" s="11">
        <v>956</v>
      </c>
      <c r="L88" s="12">
        <v>13.8</v>
      </c>
      <c r="N88" s="13">
        <v>18161</v>
      </c>
      <c r="O88" s="16" t="s">
        <v>285</v>
      </c>
      <c r="P88" s="21">
        <v>10.3</v>
      </c>
      <c r="R88" s="16" t="s">
        <v>387</v>
      </c>
      <c r="S88" s="16">
        <v>1190</v>
      </c>
      <c r="T88" s="16">
        <v>0.031</v>
      </c>
      <c r="U88" s="16">
        <v>898</v>
      </c>
      <c r="V88" s="16">
        <v>0.033</v>
      </c>
      <c r="W88" s="16">
        <v>1482032979</v>
      </c>
      <c r="X88" s="16">
        <v>0.043</v>
      </c>
      <c r="Y88" s="16">
        <v>2411780787</v>
      </c>
      <c r="Z88" s="16">
        <v>0.028</v>
      </c>
      <c r="AA88" s="16"/>
      <c r="AB88" s="16">
        <v>17133539</v>
      </c>
      <c r="AC88" s="16">
        <v>1464899440</v>
      </c>
      <c r="AD88" s="13">
        <v>179703</v>
      </c>
      <c r="AE88" s="16">
        <f t="shared" si="5"/>
        <v>95.34364479168406</v>
      </c>
      <c r="AF88" s="16">
        <f t="shared" si="6"/>
        <v>8151.780660311737</v>
      </c>
    </row>
    <row r="89" spans="1:32" ht="15">
      <c r="A89" s="16">
        <v>18163</v>
      </c>
      <c r="B89" s="16" t="s">
        <v>83</v>
      </c>
      <c r="C89" s="16" t="s">
        <v>2</v>
      </c>
      <c r="D89" s="16">
        <v>171922</v>
      </c>
      <c r="E89" s="16">
        <v>179703</v>
      </c>
      <c r="F89" s="17">
        <f t="shared" si="7"/>
        <v>0.04525889647630903</v>
      </c>
      <c r="H89" s="13">
        <v>18163</v>
      </c>
      <c r="I89" s="10" t="s">
        <v>106</v>
      </c>
      <c r="J89" s="10" t="s">
        <v>188</v>
      </c>
      <c r="K89" s="11">
        <v>25579</v>
      </c>
      <c r="L89" s="12">
        <v>15.2</v>
      </c>
      <c r="N89" s="13">
        <v>18163</v>
      </c>
      <c r="O89" s="16" t="s">
        <v>286</v>
      </c>
      <c r="P89" s="21">
        <v>8.7</v>
      </c>
      <c r="R89" s="16" t="s">
        <v>397</v>
      </c>
      <c r="S89" s="16">
        <v>98</v>
      </c>
      <c r="T89" s="16">
        <v>0.003</v>
      </c>
      <c r="U89" s="16">
        <v>67</v>
      </c>
      <c r="V89" s="16">
        <v>0.002</v>
      </c>
      <c r="W89" s="16">
        <v>5953281</v>
      </c>
      <c r="X89" s="16">
        <v>0</v>
      </c>
      <c r="Y89" s="16">
        <v>8972240</v>
      </c>
      <c r="Z89" s="16">
        <v>0</v>
      </c>
      <c r="AA89" s="16"/>
      <c r="AB89" s="16">
        <v>0</v>
      </c>
      <c r="AC89" s="16">
        <v>5953281</v>
      </c>
      <c r="AD89" s="13">
        <v>16212</v>
      </c>
      <c r="AE89" s="16">
        <f t="shared" si="5"/>
        <v>0</v>
      </c>
      <c r="AF89" s="16">
        <f t="shared" si="6"/>
        <v>367.2144707623982</v>
      </c>
    </row>
    <row r="90" spans="1:32" ht="15">
      <c r="A90" s="16">
        <v>18165</v>
      </c>
      <c r="B90" s="16" t="s">
        <v>84</v>
      </c>
      <c r="C90" s="16" t="s">
        <v>2</v>
      </c>
      <c r="D90" s="16">
        <v>16788</v>
      </c>
      <c r="E90" s="16">
        <v>16212</v>
      </c>
      <c r="F90" s="17">
        <f t="shared" si="7"/>
        <v>-0.034310221586847746</v>
      </c>
      <c r="H90" s="13">
        <v>18165</v>
      </c>
      <c r="I90" s="10" t="s">
        <v>106</v>
      </c>
      <c r="J90" s="10" t="s">
        <v>189</v>
      </c>
      <c r="K90" s="11">
        <v>2439</v>
      </c>
      <c r="L90" s="12">
        <v>15.4</v>
      </c>
      <c r="N90" s="13">
        <v>18165</v>
      </c>
      <c r="O90" s="16" t="s">
        <v>287</v>
      </c>
      <c r="P90" s="21">
        <v>12.7</v>
      </c>
      <c r="R90" s="16" t="s">
        <v>388</v>
      </c>
      <c r="S90" s="16">
        <v>689</v>
      </c>
      <c r="T90" s="16">
        <v>0.018</v>
      </c>
      <c r="U90" s="16">
        <v>498</v>
      </c>
      <c r="V90" s="16">
        <v>0.018</v>
      </c>
      <c r="W90" s="16">
        <v>786459604</v>
      </c>
      <c r="X90" s="16">
        <v>0.023</v>
      </c>
      <c r="Y90" s="16">
        <v>1545967225</v>
      </c>
      <c r="Z90" s="16">
        <v>0.018</v>
      </c>
      <c r="AA90" s="16"/>
      <c r="AB90" s="16">
        <v>3144084</v>
      </c>
      <c r="AC90" s="16">
        <v>783315520</v>
      </c>
      <c r="AD90" s="13">
        <v>107848</v>
      </c>
      <c r="AE90" s="16">
        <f t="shared" si="5"/>
        <v>29.152918922928567</v>
      </c>
      <c r="AF90" s="16">
        <f t="shared" si="6"/>
        <v>7263.14368370299</v>
      </c>
    </row>
    <row r="91" spans="1:32" ht="15">
      <c r="A91" s="16">
        <v>18167</v>
      </c>
      <c r="B91" s="16" t="s">
        <v>85</v>
      </c>
      <c r="C91" s="16" t="s">
        <v>2</v>
      </c>
      <c r="D91" s="16">
        <v>105848</v>
      </c>
      <c r="E91" s="16">
        <v>107848</v>
      </c>
      <c r="F91" s="17">
        <f t="shared" si="7"/>
        <v>0.018895019272919658</v>
      </c>
      <c r="H91" s="13">
        <v>18167</v>
      </c>
      <c r="I91" s="10" t="s">
        <v>106</v>
      </c>
      <c r="J91" s="10" t="s">
        <v>190</v>
      </c>
      <c r="K91" s="11">
        <v>20152</v>
      </c>
      <c r="L91" s="12">
        <v>20.9</v>
      </c>
      <c r="N91" s="13">
        <v>18167</v>
      </c>
      <c r="O91" s="16" t="s">
        <v>288</v>
      </c>
      <c r="P91" s="21">
        <v>11.2</v>
      </c>
      <c r="R91" s="16" t="s">
        <v>389</v>
      </c>
      <c r="S91" s="16">
        <v>249</v>
      </c>
      <c r="T91" s="16">
        <v>0.007</v>
      </c>
      <c r="U91" s="16">
        <v>185</v>
      </c>
      <c r="V91" s="16">
        <v>0.007</v>
      </c>
      <c r="W91" s="16">
        <v>216154599</v>
      </c>
      <c r="X91" s="16">
        <v>0.006</v>
      </c>
      <c r="Y91" s="16">
        <v>1256608136</v>
      </c>
      <c r="Z91" s="16">
        <v>0.015</v>
      </c>
      <c r="AA91" s="16"/>
      <c r="AB91" s="16">
        <v>649593</v>
      </c>
      <c r="AC91" s="16">
        <v>215505006</v>
      </c>
      <c r="AD91" s="13">
        <v>32888</v>
      </c>
      <c r="AE91" s="16">
        <f t="shared" si="5"/>
        <v>19.751672342495745</v>
      </c>
      <c r="AF91" s="16">
        <f t="shared" si="6"/>
        <v>6552.69417416687</v>
      </c>
    </row>
    <row r="92" spans="1:32" ht="15">
      <c r="A92" s="16">
        <v>18169</v>
      </c>
      <c r="B92" s="16" t="s">
        <v>86</v>
      </c>
      <c r="C92" s="16" t="s">
        <v>2</v>
      </c>
      <c r="D92" s="16">
        <v>34960</v>
      </c>
      <c r="E92" s="16">
        <v>32888</v>
      </c>
      <c r="F92" s="17">
        <f t="shared" si="7"/>
        <v>-0.05926773455377574</v>
      </c>
      <c r="H92" s="13">
        <v>18169</v>
      </c>
      <c r="I92" s="10" t="s">
        <v>106</v>
      </c>
      <c r="J92" s="10" t="s">
        <v>191</v>
      </c>
      <c r="K92" s="11">
        <v>4263</v>
      </c>
      <c r="L92" s="12">
        <v>13.9</v>
      </c>
      <c r="N92" s="13">
        <v>18169</v>
      </c>
      <c r="O92" s="16" t="s">
        <v>289</v>
      </c>
      <c r="P92" s="21">
        <v>11.1</v>
      </c>
      <c r="R92" s="16" t="s">
        <v>390</v>
      </c>
      <c r="S92" s="16">
        <v>38</v>
      </c>
      <c r="T92" s="16">
        <v>0.001</v>
      </c>
      <c r="U92" s="16">
        <v>25</v>
      </c>
      <c r="V92" s="16">
        <v>0.001</v>
      </c>
      <c r="W92" s="16">
        <v>37477126</v>
      </c>
      <c r="X92" s="16">
        <v>0.001</v>
      </c>
      <c r="Y92" s="16">
        <v>58233049</v>
      </c>
      <c r="Z92" s="16">
        <v>0.001</v>
      </c>
      <c r="AA92" s="16"/>
      <c r="AB92" s="16">
        <v>2737</v>
      </c>
      <c r="AC92" s="16">
        <v>37474389</v>
      </c>
      <c r="AD92" s="13">
        <v>8508</v>
      </c>
      <c r="AE92" s="16">
        <f t="shared" si="5"/>
        <v>0.32169722614010343</v>
      </c>
      <c r="AF92" s="16">
        <f t="shared" si="6"/>
        <v>4404.606135401975</v>
      </c>
    </row>
    <row r="93" spans="1:32" ht="15">
      <c r="A93" s="16">
        <v>18171</v>
      </c>
      <c r="B93" s="16" t="s">
        <v>87</v>
      </c>
      <c r="C93" s="16" t="s">
        <v>2</v>
      </c>
      <c r="D93" s="16">
        <v>8419</v>
      </c>
      <c r="E93" s="16">
        <v>8508</v>
      </c>
      <c r="F93" s="17">
        <f t="shared" si="7"/>
        <v>0.010571326760897969</v>
      </c>
      <c r="H93" s="13">
        <v>18171</v>
      </c>
      <c r="I93" s="10" t="s">
        <v>106</v>
      </c>
      <c r="J93" s="10" t="s">
        <v>192</v>
      </c>
      <c r="K93" s="11">
        <v>737</v>
      </c>
      <c r="L93" s="12">
        <v>8.8</v>
      </c>
      <c r="N93" s="13">
        <v>18171</v>
      </c>
      <c r="O93" s="16" t="s">
        <v>290</v>
      </c>
      <c r="P93" s="21">
        <v>9.4</v>
      </c>
      <c r="R93" s="16" t="s">
        <v>391</v>
      </c>
      <c r="S93" s="16">
        <v>257</v>
      </c>
      <c r="T93" s="16">
        <v>0.007</v>
      </c>
      <c r="U93" s="16">
        <v>180</v>
      </c>
      <c r="V93" s="16">
        <v>0.007</v>
      </c>
      <c r="W93" s="16">
        <v>43173141</v>
      </c>
      <c r="X93" s="16">
        <v>0.001</v>
      </c>
      <c r="Y93" s="16">
        <v>38679379</v>
      </c>
      <c r="Z93" s="16">
        <v>0</v>
      </c>
      <c r="AA93" s="16"/>
      <c r="AB93" s="16">
        <v>198384</v>
      </c>
      <c r="AC93" s="16">
        <v>42974757</v>
      </c>
      <c r="AD93" s="13">
        <v>59689</v>
      </c>
      <c r="AE93" s="16">
        <f t="shared" si="5"/>
        <v>3.3236274690478984</v>
      </c>
      <c r="AF93" s="16">
        <f t="shared" si="6"/>
        <v>719.9778351119971</v>
      </c>
    </row>
    <row r="94" spans="1:32" ht="15">
      <c r="A94" s="16">
        <v>18173</v>
      </c>
      <c r="B94" s="16" t="s">
        <v>88</v>
      </c>
      <c r="C94" s="16" t="s">
        <v>2</v>
      </c>
      <c r="D94" s="16">
        <v>52383</v>
      </c>
      <c r="E94" s="16">
        <v>59689</v>
      </c>
      <c r="F94" s="17">
        <f t="shared" si="7"/>
        <v>0.13947272970238436</v>
      </c>
      <c r="H94" s="13">
        <v>18173</v>
      </c>
      <c r="I94" s="10" t="s">
        <v>106</v>
      </c>
      <c r="J94" s="10" t="s">
        <v>193</v>
      </c>
      <c r="K94" s="11">
        <v>4623</v>
      </c>
      <c r="L94" s="12">
        <v>8</v>
      </c>
      <c r="N94" s="13">
        <v>18173</v>
      </c>
      <c r="O94" s="16" t="s">
        <v>291</v>
      </c>
      <c r="P94" s="21">
        <v>7.8</v>
      </c>
      <c r="R94" s="16" t="s">
        <v>392</v>
      </c>
      <c r="S94" s="16">
        <v>126</v>
      </c>
      <c r="T94" s="16">
        <v>0.003</v>
      </c>
      <c r="U94" s="16">
        <v>79</v>
      </c>
      <c r="V94" s="16">
        <v>0.003</v>
      </c>
      <c r="W94" s="16">
        <v>10034363</v>
      </c>
      <c r="X94" s="16">
        <v>0</v>
      </c>
      <c r="Y94" s="16">
        <v>45483550</v>
      </c>
      <c r="Z94" s="16">
        <v>0.001</v>
      </c>
      <c r="AA94" s="16"/>
      <c r="AB94" s="16">
        <v>149124</v>
      </c>
      <c r="AC94" s="16">
        <v>9885239</v>
      </c>
      <c r="AD94" s="13">
        <v>28262</v>
      </c>
      <c r="AE94" s="16">
        <f t="shared" si="5"/>
        <v>5.276484325242375</v>
      </c>
      <c r="AF94" s="16">
        <f t="shared" si="6"/>
        <v>349.77138914443424</v>
      </c>
    </row>
    <row r="95" spans="1:32" ht="15">
      <c r="A95" s="16">
        <v>18175</v>
      </c>
      <c r="B95" s="16" t="s">
        <v>89</v>
      </c>
      <c r="C95" s="16" t="s">
        <v>2</v>
      </c>
      <c r="D95" s="16">
        <v>27223</v>
      </c>
      <c r="E95" s="16">
        <v>28262</v>
      </c>
      <c r="F95" s="17">
        <f t="shared" si="7"/>
        <v>0.03816625647430481</v>
      </c>
      <c r="H95" s="13">
        <v>18175</v>
      </c>
      <c r="I95" s="10" t="s">
        <v>106</v>
      </c>
      <c r="J95" s="10" t="s">
        <v>194</v>
      </c>
      <c r="K95" s="11">
        <v>4237</v>
      </c>
      <c r="L95" s="12">
        <v>15.5</v>
      </c>
      <c r="N95" s="13">
        <v>18175</v>
      </c>
      <c r="O95" s="16" t="s">
        <v>292</v>
      </c>
      <c r="P95" s="21">
        <v>10.5</v>
      </c>
      <c r="R95" s="16" t="s">
        <v>393</v>
      </c>
      <c r="S95" s="16">
        <v>444</v>
      </c>
      <c r="T95" s="16">
        <v>0.012</v>
      </c>
      <c r="U95" s="16">
        <v>310</v>
      </c>
      <c r="V95" s="16">
        <v>0.011</v>
      </c>
      <c r="W95" s="16">
        <v>486860876</v>
      </c>
      <c r="X95" s="16">
        <v>0.014</v>
      </c>
      <c r="Y95" s="16">
        <v>1316882290</v>
      </c>
      <c r="Z95" s="16">
        <v>0.015</v>
      </c>
      <c r="AA95" s="16"/>
      <c r="AB95" s="16">
        <v>2025528</v>
      </c>
      <c r="AC95" s="16">
        <v>484835348</v>
      </c>
      <c r="AD95" s="13">
        <v>68917</v>
      </c>
      <c r="AE95" s="16">
        <f t="shared" si="5"/>
        <v>29.390832450629016</v>
      </c>
      <c r="AF95" s="16">
        <f t="shared" si="6"/>
        <v>7035.061711914332</v>
      </c>
    </row>
    <row r="96" spans="1:32" ht="15">
      <c r="A96" s="16">
        <v>18177</v>
      </c>
      <c r="B96" s="16" t="s">
        <v>90</v>
      </c>
      <c r="C96" s="16" t="s">
        <v>2</v>
      </c>
      <c r="D96" s="16">
        <v>71097</v>
      </c>
      <c r="E96" s="16">
        <v>68917</v>
      </c>
      <c r="F96" s="17">
        <f t="shared" si="7"/>
        <v>-0.030662334557013657</v>
      </c>
      <c r="H96" s="13">
        <v>18177</v>
      </c>
      <c r="I96" s="10" t="s">
        <v>106</v>
      </c>
      <c r="J96" s="10" t="s">
        <v>195</v>
      </c>
      <c r="K96" s="11">
        <v>12974</v>
      </c>
      <c r="L96" s="12">
        <v>19.9</v>
      </c>
      <c r="N96" s="13">
        <v>18177</v>
      </c>
      <c r="O96" s="16" t="s">
        <v>293</v>
      </c>
      <c r="P96" s="21">
        <v>12.5</v>
      </c>
      <c r="R96" s="16" t="s">
        <v>394</v>
      </c>
      <c r="S96" s="16">
        <v>157</v>
      </c>
      <c r="T96" s="16">
        <v>0.004</v>
      </c>
      <c r="U96" s="16">
        <v>104</v>
      </c>
      <c r="V96" s="16">
        <v>0.004</v>
      </c>
      <c r="W96" s="16">
        <v>44793823</v>
      </c>
      <c r="X96" s="16">
        <v>0.001</v>
      </c>
      <c r="Y96" s="16">
        <v>130620144</v>
      </c>
      <c r="Z96" s="16">
        <v>0.002</v>
      </c>
      <c r="AA96" s="16"/>
      <c r="AB96" s="16">
        <v>497</v>
      </c>
      <c r="AC96" s="16">
        <v>44793326</v>
      </c>
      <c r="AD96" s="13">
        <v>27636</v>
      </c>
      <c r="AE96" s="16">
        <f t="shared" si="5"/>
        <v>0.017983789260385005</v>
      </c>
      <c r="AF96" s="16">
        <f t="shared" si="6"/>
        <v>1620.832464900854</v>
      </c>
    </row>
    <row r="97" spans="1:32" ht="15">
      <c r="A97" s="16">
        <v>18179</v>
      </c>
      <c r="B97" s="16" t="s">
        <v>91</v>
      </c>
      <c r="C97" s="16" t="s">
        <v>2</v>
      </c>
      <c r="D97" s="16">
        <v>27600</v>
      </c>
      <c r="E97" s="16">
        <v>27636</v>
      </c>
      <c r="F97" s="17">
        <f t="shared" si="7"/>
        <v>0.0013043478260869566</v>
      </c>
      <c r="H97" s="13">
        <v>18179</v>
      </c>
      <c r="I97" s="10" t="s">
        <v>106</v>
      </c>
      <c r="J97" s="10" t="s">
        <v>196</v>
      </c>
      <c r="K97" s="11">
        <v>2520</v>
      </c>
      <c r="L97" s="12">
        <v>9.3</v>
      </c>
      <c r="N97" s="13">
        <v>18179</v>
      </c>
      <c r="O97" s="16" t="s">
        <v>294</v>
      </c>
      <c r="P97" s="21">
        <v>9.6</v>
      </c>
      <c r="R97" s="16" t="s">
        <v>395</v>
      </c>
      <c r="S97" s="16">
        <v>170</v>
      </c>
      <c r="T97" s="16">
        <v>0.004</v>
      </c>
      <c r="U97" s="16">
        <v>121</v>
      </c>
      <c r="V97" s="16">
        <v>0.004</v>
      </c>
      <c r="W97" s="16">
        <v>32624345</v>
      </c>
      <c r="X97" s="16">
        <v>0.001</v>
      </c>
      <c r="Y97" s="16">
        <v>99204595</v>
      </c>
      <c r="Z97" s="16">
        <v>0.001</v>
      </c>
      <c r="AA97" s="16"/>
      <c r="AB97" s="16">
        <v>182580</v>
      </c>
      <c r="AC97" s="16">
        <v>32441765</v>
      </c>
      <c r="AD97" s="13">
        <v>24643</v>
      </c>
      <c r="AE97" s="16">
        <f t="shared" si="5"/>
        <v>7.409000527533173</v>
      </c>
      <c r="AF97" s="16">
        <f t="shared" si="6"/>
        <v>1316.4697885809358</v>
      </c>
    </row>
    <row r="98" spans="1:32" ht="15">
      <c r="A98" s="16">
        <v>18181</v>
      </c>
      <c r="B98" s="16" t="s">
        <v>92</v>
      </c>
      <c r="C98" s="16" t="s">
        <v>2</v>
      </c>
      <c r="D98" s="16">
        <v>25267</v>
      </c>
      <c r="E98" s="16">
        <v>24643</v>
      </c>
      <c r="F98" s="17">
        <f t="shared" si="7"/>
        <v>-0.0246962441128745</v>
      </c>
      <c r="H98" s="13">
        <v>18181</v>
      </c>
      <c r="I98" s="10" t="s">
        <v>106</v>
      </c>
      <c r="J98" s="10" t="s">
        <v>197</v>
      </c>
      <c r="K98" s="11">
        <v>2490</v>
      </c>
      <c r="L98" s="12">
        <v>10.8</v>
      </c>
      <c r="N98" s="13">
        <v>18181</v>
      </c>
      <c r="O98" s="16" t="s">
        <v>295</v>
      </c>
      <c r="P98" s="21">
        <v>10.7</v>
      </c>
      <c r="R98" s="16" t="s">
        <v>396</v>
      </c>
      <c r="S98" s="16">
        <v>182</v>
      </c>
      <c r="T98" s="16">
        <v>0.005</v>
      </c>
      <c r="U98" s="16">
        <v>107</v>
      </c>
      <c r="V98" s="16">
        <v>0.004</v>
      </c>
      <c r="W98" s="16">
        <v>138312255</v>
      </c>
      <c r="X98" s="16">
        <v>0.004</v>
      </c>
      <c r="Y98" s="16">
        <v>189566358</v>
      </c>
      <c r="Z98" s="16">
        <v>0.002</v>
      </c>
      <c r="AA98" s="16"/>
      <c r="AB98" s="16">
        <v>56973</v>
      </c>
      <c r="AC98" s="16">
        <v>138255282</v>
      </c>
      <c r="AD98" s="13">
        <v>33292</v>
      </c>
      <c r="AE98" s="16">
        <f t="shared" si="5"/>
        <v>1.7113120269133726</v>
      </c>
      <c r="AF98" s="16">
        <f t="shared" si="6"/>
        <v>4152.807941847891</v>
      </c>
    </row>
    <row r="99" spans="1:16" ht="15">
      <c r="A99" s="16">
        <v>18183</v>
      </c>
      <c r="B99" s="16" t="s">
        <v>93</v>
      </c>
      <c r="C99" s="16" t="s">
        <v>2</v>
      </c>
      <c r="D99" s="16">
        <v>30707</v>
      </c>
      <c r="E99" s="16">
        <v>33292</v>
      </c>
      <c r="F99" s="17">
        <f t="shared" si="7"/>
        <v>0.08418275963135441</v>
      </c>
      <c r="H99" s="13">
        <v>18183</v>
      </c>
      <c r="I99" s="10" t="s">
        <v>106</v>
      </c>
      <c r="J99" s="10" t="s">
        <v>198</v>
      </c>
      <c r="K99" s="11">
        <v>2577</v>
      </c>
      <c r="L99" s="12">
        <v>8</v>
      </c>
      <c r="N99" s="13">
        <v>18183</v>
      </c>
      <c r="O99" s="16" t="s">
        <v>296</v>
      </c>
      <c r="P99" s="21">
        <v>10.5</v>
      </c>
    </row>
    <row r="100" spans="1:6" ht="15">
      <c r="A100" s="16"/>
      <c r="B100" s="16"/>
      <c r="C100" s="16" t="s">
        <v>94</v>
      </c>
      <c r="D100" s="18">
        <v>6080485</v>
      </c>
      <c r="E100" s="18">
        <v>6483802</v>
      </c>
      <c r="F100" s="17">
        <f t="shared" si="7"/>
        <v>0.06632974178868956</v>
      </c>
    </row>
  </sheetData>
  <sheetProtection/>
  <mergeCells count="5">
    <mergeCell ref="D6:E6"/>
    <mergeCell ref="W5:X5"/>
    <mergeCell ref="Y5:Z5"/>
    <mergeCell ref="S5:T5"/>
    <mergeCell ref="U5:V5"/>
  </mergeCells>
  <hyperlinks>
    <hyperlink ref="A2" r:id="rId1" display="http://factfinder2.census.gov/faces/nav/jsf/pages/searchresults.xhtml?refresh=t"/>
    <hyperlink ref="R3" r:id="rId2" display="http://www.nccsdataweb.urban.org/tablewiz/bmf.php"/>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sheetPr>
    <tabColor theme="8" tint="0.39998000860214233"/>
  </sheetPr>
  <dimension ref="A1:X97"/>
  <sheetViews>
    <sheetView zoomScalePageLayoutView="0" workbookViewId="0" topLeftCell="A1">
      <selection activeCell="A4" sqref="A4"/>
    </sheetView>
  </sheetViews>
  <sheetFormatPr defaultColWidth="9.140625" defaultRowHeight="15"/>
  <cols>
    <col min="1" max="2" width="9.140625" style="3" customWidth="1"/>
    <col min="3" max="3" width="13.140625" style="3" bestFit="1" customWidth="1"/>
    <col min="4" max="4" width="9.140625" style="25" customWidth="1"/>
    <col min="5" max="5" width="9.140625" style="33" customWidth="1"/>
    <col min="6" max="7" width="9.140625" style="25" customWidth="1"/>
    <col min="8" max="8" width="2.7109375" style="104" customWidth="1"/>
    <col min="9" max="9" width="9.140625" style="34" customWidth="1"/>
    <col min="10" max="17" width="9.140625" style="3" customWidth="1"/>
    <col min="18" max="18" width="2.8515625" style="104" customWidth="1"/>
    <col min="19" max="16384" width="9.140625" style="3" customWidth="1"/>
  </cols>
  <sheetData>
    <row r="1" spans="1:19" ht="15">
      <c r="A1" s="3" t="s">
        <v>404</v>
      </c>
      <c r="I1" s="3" t="s">
        <v>503</v>
      </c>
      <c r="J1" s="3" t="s">
        <v>504</v>
      </c>
      <c r="S1" s="3" t="s">
        <v>404</v>
      </c>
    </row>
    <row r="2" spans="1:19" ht="15">
      <c r="A2" s="3" t="s">
        <v>901</v>
      </c>
      <c r="I2" s="3"/>
      <c r="J2" s="3" t="s">
        <v>505</v>
      </c>
      <c r="S2" s="3" t="s">
        <v>606</v>
      </c>
    </row>
    <row r="3" spans="1:24" ht="61.5" customHeight="1">
      <c r="A3" s="6" t="s">
        <v>0</v>
      </c>
      <c r="B3" s="35" t="s">
        <v>100</v>
      </c>
      <c r="C3" s="35" t="s">
        <v>405</v>
      </c>
      <c r="D3" s="27" t="s">
        <v>406</v>
      </c>
      <c r="E3" s="36" t="s">
        <v>407</v>
      </c>
      <c r="F3" s="27" t="s">
        <v>408</v>
      </c>
      <c r="G3" s="37" t="s">
        <v>409</v>
      </c>
      <c r="I3" s="42"/>
      <c r="J3" s="42" t="s">
        <v>506</v>
      </c>
      <c r="K3" s="42" t="s">
        <v>507</v>
      </c>
      <c r="L3" s="42" t="s">
        <v>508</v>
      </c>
      <c r="M3" s="42" t="s">
        <v>509</v>
      </c>
      <c r="N3" s="42" t="s">
        <v>510</v>
      </c>
      <c r="O3" s="42" t="s">
        <v>511</v>
      </c>
      <c r="P3" s="42" t="s">
        <v>512</v>
      </c>
      <c r="Q3" s="42" t="s">
        <v>513</v>
      </c>
      <c r="S3" s="6" t="s">
        <v>0</v>
      </c>
      <c r="T3" s="6" t="s">
        <v>100</v>
      </c>
      <c r="U3" s="6" t="s">
        <v>405</v>
      </c>
      <c r="V3" s="45" t="s">
        <v>607</v>
      </c>
      <c r="W3" s="45" t="s">
        <v>608</v>
      </c>
      <c r="X3" s="45" t="s">
        <v>609</v>
      </c>
    </row>
    <row r="4" spans="1:24" ht="15">
      <c r="A4" s="13">
        <v>18001</v>
      </c>
      <c r="B4" s="13" t="s">
        <v>410</v>
      </c>
      <c r="C4" s="16" t="s">
        <v>411</v>
      </c>
      <c r="D4" s="38">
        <v>230</v>
      </c>
      <c r="E4" s="39">
        <v>0.7598040658569798</v>
      </c>
      <c r="F4" s="38">
        <v>221</v>
      </c>
      <c r="G4" s="39">
        <v>0.8480560593546059</v>
      </c>
      <c r="I4" s="43">
        <v>18001</v>
      </c>
      <c r="J4" s="16" t="s">
        <v>514</v>
      </c>
      <c r="K4" s="41">
        <v>0.4504911201508086</v>
      </c>
      <c r="L4" s="41">
        <v>0.1827562258160532</v>
      </c>
      <c r="M4" s="41">
        <v>0.06007540430598274</v>
      </c>
      <c r="N4" s="41">
        <v>0.06215894433971624</v>
      </c>
      <c r="O4" s="41">
        <v>0.04449846214902272</v>
      </c>
      <c r="P4" s="44">
        <f aca="true" t="shared" si="0" ref="P4:P35">SUM(K4:O4)</f>
        <v>0.7999801567615835</v>
      </c>
      <c r="Q4" s="44">
        <f aca="true" t="shared" si="1" ref="Q4:Q35">SUM(M4:O4)</f>
        <v>0.16673281079472171</v>
      </c>
      <c r="S4" s="13">
        <v>18001</v>
      </c>
      <c r="T4" s="13" t="s">
        <v>410</v>
      </c>
      <c r="U4" s="16" t="s">
        <v>411</v>
      </c>
      <c r="V4" s="16">
        <v>394</v>
      </c>
      <c r="W4" s="16">
        <v>353</v>
      </c>
      <c r="X4" s="17">
        <v>0.8959390862944162</v>
      </c>
    </row>
    <row r="5" spans="1:24" ht="15">
      <c r="A5" s="13">
        <v>18003</v>
      </c>
      <c r="B5" s="13" t="s">
        <v>410</v>
      </c>
      <c r="C5" s="16" t="s">
        <v>412</v>
      </c>
      <c r="D5" s="13">
        <v>2364</v>
      </c>
      <c r="E5" s="39">
        <v>0.6973533019415901</v>
      </c>
      <c r="F5" s="13">
        <v>2185</v>
      </c>
      <c r="G5" s="39">
        <v>0.7284894496171724</v>
      </c>
      <c r="I5" s="43">
        <v>18003</v>
      </c>
      <c r="J5" s="16" t="s">
        <v>515</v>
      </c>
      <c r="K5" s="41">
        <v>0.31943439878526025</v>
      </c>
      <c r="L5" s="41">
        <v>0.22942582471535525</v>
      </c>
      <c r="M5" s="41">
        <v>0.08098424574529743</v>
      </c>
      <c r="N5" s="41">
        <v>0.14958638495178883</v>
      </c>
      <c r="O5" s="41">
        <v>0.07742049825405113</v>
      </c>
      <c r="P5" s="44">
        <f t="shared" si="0"/>
        <v>0.8568513524517529</v>
      </c>
      <c r="Q5" s="44">
        <f t="shared" si="1"/>
        <v>0.3079911289511374</v>
      </c>
      <c r="S5" s="13">
        <v>18003</v>
      </c>
      <c r="T5" s="13" t="s">
        <v>410</v>
      </c>
      <c r="U5" s="16" t="s">
        <v>412</v>
      </c>
      <c r="V5" s="16">
        <v>3926</v>
      </c>
      <c r="W5" s="16">
        <v>3449</v>
      </c>
      <c r="X5" s="17">
        <v>0.8785022924095772</v>
      </c>
    </row>
    <row r="6" spans="1:24" ht="15">
      <c r="A6" s="13">
        <v>18005</v>
      </c>
      <c r="B6" s="13" t="s">
        <v>410</v>
      </c>
      <c r="C6" s="16" t="s">
        <v>413</v>
      </c>
      <c r="D6" s="13">
        <v>548</v>
      </c>
      <c r="E6" s="39">
        <v>0.6860921434738246</v>
      </c>
      <c r="F6" s="13">
        <v>467</v>
      </c>
      <c r="G6" s="39">
        <v>0.6702894246045451</v>
      </c>
      <c r="I6" s="43">
        <v>18005</v>
      </c>
      <c r="J6" s="16" t="s">
        <v>516</v>
      </c>
      <c r="K6" s="41">
        <v>0.3616718673714152</v>
      </c>
      <c r="L6" s="41">
        <v>0.19374217240866926</v>
      </c>
      <c r="M6" s="41">
        <v>0.06209004648793224</v>
      </c>
      <c r="N6" s="41">
        <v>0.13619478231335838</v>
      </c>
      <c r="O6" s="41">
        <v>0.08412405272877795</v>
      </c>
      <c r="P6" s="44">
        <f t="shared" si="0"/>
        <v>0.837822921310153</v>
      </c>
      <c r="Q6" s="44">
        <f t="shared" si="1"/>
        <v>0.28240888153006855</v>
      </c>
      <c r="S6" s="13">
        <v>18005</v>
      </c>
      <c r="T6" s="13" t="s">
        <v>410</v>
      </c>
      <c r="U6" s="16" t="s">
        <v>413</v>
      </c>
      <c r="V6" s="16">
        <v>957</v>
      </c>
      <c r="W6" s="16">
        <v>801</v>
      </c>
      <c r="X6" s="17">
        <v>0.8369905956112853</v>
      </c>
    </row>
    <row r="7" spans="1:24" ht="15">
      <c r="A7" s="13">
        <v>18007</v>
      </c>
      <c r="B7" s="13" t="s">
        <v>410</v>
      </c>
      <c r="C7" s="16" t="s">
        <v>414</v>
      </c>
      <c r="D7" s="13">
        <v>87</v>
      </c>
      <c r="E7" s="39">
        <v>0.6394557823129252</v>
      </c>
      <c r="F7" s="13">
        <v>96</v>
      </c>
      <c r="G7" s="39">
        <v>0.7074829931972789</v>
      </c>
      <c r="I7" s="43">
        <v>18007</v>
      </c>
      <c r="J7" s="16" t="s">
        <v>517</v>
      </c>
      <c r="K7" s="41">
        <v>0.4811627151672621</v>
      </c>
      <c r="L7" s="41">
        <v>0.1938941214680091</v>
      </c>
      <c r="M7" s="41">
        <v>0.05748619681714842</v>
      </c>
      <c r="N7" s="41">
        <v>0.08801558947710296</v>
      </c>
      <c r="O7" s="41">
        <v>0.04205911010068204</v>
      </c>
      <c r="P7" s="44">
        <f t="shared" si="0"/>
        <v>0.8626177330302046</v>
      </c>
      <c r="Q7" s="44">
        <f t="shared" si="1"/>
        <v>0.1875608963949334</v>
      </c>
      <c r="S7" s="13">
        <v>18007</v>
      </c>
      <c r="T7" s="13" t="s">
        <v>410</v>
      </c>
      <c r="U7" s="16" t="s">
        <v>414</v>
      </c>
      <c r="V7" s="16">
        <v>166</v>
      </c>
      <c r="W7" s="16">
        <v>150</v>
      </c>
      <c r="X7" s="17">
        <v>0.9036144578313253</v>
      </c>
    </row>
    <row r="8" spans="1:24" ht="15">
      <c r="A8" s="13">
        <v>18009</v>
      </c>
      <c r="B8" s="13" t="s">
        <v>410</v>
      </c>
      <c r="C8" s="16" t="s">
        <v>415</v>
      </c>
      <c r="D8" s="13">
        <v>91</v>
      </c>
      <c r="E8" s="39">
        <v>0.6554054054054054</v>
      </c>
      <c r="F8" s="13">
        <v>91</v>
      </c>
      <c r="G8" s="39">
        <v>0.7027027027027027</v>
      </c>
      <c r="I8" s="43">
        <v>18009</v>
      </c>
      <c r="J8" s="16" t="s">
        <v>518</v>
      </c>
      <c r="K8" s="41">
        <v>0.4949738219895288</v>
      </c>
      <c r="L8" s="41">
        <v>0.16408376963350785</v>
      </c>
      <c r="M8" s="41">
        <v>0.05099476439790576</v>
      </c>
      <c r="N8" s="41">
        <v>0.06638743455497383</v>
      </c>
      <c r="O8" s="41">
        <v>0.036230366492146594</v>
      </c>
      <c r="P8" s="44">
        <f t="shared" si="0"/>
        <v>0.8126701570680628</v>
      </c>
      <c r="Q8" s="44">
        <f t="shared" si="1"/>
        <v>0.1536125654450262</v>
      </c>
      <c r="S8" s="13">
        <v>18009</v>
      </c>
      <c r="T8" s="13" t="s">
        <v>410</v>
      </c>
      <c r="U8" s="16" t="s">
        <v>415</v>
      </c>
      <c r="V8" s="16">
        <v>158</v>
      </c>
      <c r="W8" s="16">
        <v>136</v>
      </c>
      <c r="X8" s="17">
        <v>0.8607594936708861</v>
      </c>
    </row>
    <row r="9" spans="1:24" ht="15">
      <c r="A9" s="13">
        <v>18011</v>
      </c>
      <c r="B9" s="13" t="s">
        <v>410</v>
      </c>
      <c r="C9" s="16" t="s">
        <v>416</v>
      </c>
      <c r="D9" s="13">
        <v>618</v>
      </c>
      <c r="E9" s="39">
        <v>0.8647231216064091</v>
      </c>
      <c r="F9" s="13">
        <v>504</v>
      </c>
      <c r="G9" s="39">
        <v>0.8650046154519593</v>
      </c>
      <c r="I9" s="43">
        <v>18011</v>
      </c>
      <c r="J9" s="16" t="s">
        <v>519</v>
      </c>
      <c r="K9" s="41">
        <v>0.3781283280085197</v>
      </c>
      <c r="L9" s="41">
        <v>0.1699946751863685</v>
      </c>
      <c r="M9" s="41">
        <v>0.05800718849840256</v>
      </c>
      <c r="N9" s="41">
        <v>0.17615149094781682</v>
      </c>
      <c r="O9" s="41">
        <v>0.10027289669861555</v>
      </c>
      <c r="P9" s="44">
        <f t="shared" si="0"/>
        <v>0.8825545793397231</v>
      </c>
      <c r="Q9" s="44">
        <f t="shared" si="1"/>
        <v>0.33443157614483493</v>
      </c>
      <c r="S9" s="13">
        <v>18011</v>
      </c>
      <c r="T9" s="13" t="s">
        <v>410</v>
      </c>
      <c r="U9" s="16" t="s">
        <v>416</v>
      </c>
      <c r="V9" s="16">
        <v>780</v>
      </c>
      <c r="W9" s="16">
        <v>759</v>
      </c>
      <c r="X9" s="17">
        <v>0.9730769230769231</v>
      </c>
    </row>
    <row r="10" spans="1:24" ht="15">
      <c r="A10" s="13">
        <v>18013</v>
      </c>
      <c r="B10" s="13" t="s">
        <v>410</v>
      </c>
      <c r="C10" s="16" t="s">
        <v>417</v>
      </c>
      <c r="D10" s="13">
        <v>143</v>
      </c>
      <c r="E10" s="39">
        <v>0.8367346938775511</v>
      </c>
      <c r="F10" s="13">
        <v>117</v>
      </c>
      <c r="G10" s="39">
        <v>0.7142857142857143</v>
      </c>
      <c r="I10" s="43">
        <v>18013</v>
      </c>
      <c r="J10" s="16" t="s">
        <v>520</v>
      </c>
      <c r="K10" s="41">
        <v>0.3885090218423552</v>
      </c>
      <c r="L10" s="41">
        <v>0.20987654320987653</v>
      </c>
      <c r="M10" s="41">
        <v>0.053371320037986704</v>
      </c>
      <c r="N10" s="41">
        <v>0.11415004748338081</v>
      </c>
      <c r="O10" s="41">
        <v>0.07037037037037037</v>
      </c>
      <c r="P10" s="44">
        <f t="shared" si="0"/>
        <v>0.8362773029439696</v>
      </c>
      <c r="Q10" s="44">
        <f t="shared" si="1"/>
        <v>0.2378917378917379</v>
      </c>
      <c r="S10" s="13">
        <v>18013</v>
      </c>
      <c r="T10" s="13" t="s">
        <v>410</v>
      </c>
      <c r="U10" s="16" t="s">
        <v>417</v>
      </c>
      <c r="V10" s="16">
        <v>150</v>
      </c>
      <c r="W10" s="16">
        <v>134</v>
      </c>
      <c r="X10" s="17">
        <v>0.8933333333333333</v>
      </c>
    </row>
    <row r="11" spans="1:24" ht="15">
      <c r="A11" s="13">
        <v>18015</v>
      </c>
      <c r="B11" s="13" t="s">
        <v>410</v>
      </c>
      <c r="C11" s="16" t="s">
        <v>418</v>
      </c>
      <c r="D11" s="13">
        <v>150</v>
      </c>
      <c r="E11" s="39">
        <v>0.7177933177933178</v>
      </c>
      <c r="F11" s="13">
        <v>161</v>
      </c>
      <c r="G11" s="39">
        <v>0.856198274489129</v>
      </c>
      <c r="I11" s="43">
        <v>18015</v>
      </c>
      <c r="J11" s="16" t="s">
        <v>521</v>
      </c>
      <c r="K11" s="41">
        <v>0.47627641176028274</v>
      </c>
      <c r="L11" s="41">
        <v>0.17497556207233628</v>
      </c>
      <c r="M11" s="41">
        <v>0.05105647041130912</v>
      </c>
      <c r="N11" s="41">
        <v>0.08181066245582375</v>
      </c>
      <c r="O11" s="41">
        <v>0.04759756372659599</v>
      </c>
      <c r="P11" s="44">
        <f t="shared" si="0"/>
        <v>0.8317166704263479</v>
      </c>
      <c r="Q11" s="44">
        <f t="shared" si="1"/>
        <v>0.18046469659372885</v>
      </c>
      <c r="S11" s="13">
        <v>18015</v>
      </c>
      <c r="T11" s="13" t="s">
        <v>410</v>
      </c>
      <c r="U11" s="16" t="s">
        <v>418</v>
      </c>
      <c r="V11" s="16">
        <v>202</v>
      </c>
      <c r="W11" s="16">
        <v>179</v>
      </c>
      <c r="X11" s="17">
        <v>0.8861386138613861</v>
      </c>
    </row>
    <row r="12" spans="1:24" ht="15">
      <c r="A12" s="13">
        <v>18017</v>
      </c>
      <c r="B12" s="13" t="s">
        <v>410</v>
      </c>
      <c r="C12" s="16" t="s">
        <v>419</v>
      </c>
      <c r="D12" s="13">
        <v>304</v>
      </c>
      <c r="E12" s="39">
        <v>0.657386935335549</v>
      </c>
      <c r="F12" s="13">
        <v>283</v>
      </c>
      <c r="G12" s="39">
        <v>0.697538900254169</v>
      </c>
      <c r="I12" s="43">
        <v>18017</v>
      </c>
      <c r="J12" s="16" t="s">
        <v>522</v>
      </c>
      <c r="K12" s="41">
        <v>0.4550042995476128</v>
      </c>
      <c r="L12" s="41">
        <v>0.19381612891165365</v>
      </c>
      <c r="M12" s="41">
        <v>0.048977455415560624</v>
      </c>
      <c r="N12" s="41">
        <v>0.07144726511384454</v>
      </c>
      <c r="O12" s="41">
        <v>0.048678356451190785</v>
      </c>
      <c r="P12" s="44">
        <f t="shared" si="0"/>
        <v>0.8179235054398625</v>
      </c>
      <c r="Q12" s="44">
        <f t="shared" si="1"/>
        <v>0.16910307698059596</v>
      </c>
      <c r="S12" s="13">
        <v>18017</v>
      </c>
      <c r="T12" s="13" t="s">
        <v>410</v>
      </c>
      <c r="U12" s="16" t="s">
        <v>419</v>
      </c>
      <c r="V12" s="16">
        <v>513</v>
      </c>
      <c r="W12" s="16">
        <v>425</v>
      </c>
      <c r="X12" s="17">
        <v>0.8284600389863548</v>
      </c>
    </row>
    <row r="13" spans="1:24" ht="15">
      <c r="A13" s="13">
        <v>18019</v>
      </c>
      <c r="B13" s="13" t="s">
        <v>410</v>
      </c>
      <c r="C13" s="16" t="s">
        <v>420</v>
      </c>
      <c r="D13" s="13">
        <v>742</v>
      </c>
      <c r="E13" s="39">
        <v>0.6643493465549775</v>
      </c>
      <c r="F13" s="13">
        <v>729</v>
      </c>
      <c r="G13" s="39">
        <v>0.7146227429497908</v>
      </c>
      <c r="I13" s="43">
        <v>18019</v>
      </c>
      <c r="J13" s="16" t="s">
        <v>523</v>
      </c>
      <c r="K13" s="41">
        <v>0.36489151873767256</v>
      </c>
      <c r="L13" s="41">
        <v>0.22510056065477022</v>
      </c>
      <c r="M13" s="41">
        <v>0.06502663498423644</v>
      </c>
      <c r="N13" s="41">
        <v>0.0920964761061672</v>
      </c>
      <c r="O13" s="41">
        <v>0.051390765503424495</v>
      </c>
      <c r="P13" s="44">
        <f t="shared" si="0"/>
        <v>0.7985059559862709</v>
      </c>
      <c r="Q13" s="44">
        <f t="shared" si="1"/>
        <v>0.20851387659382814</v>
      </c>
      <c r="S13" s="13">
        <v>18019</v>
      </c>
      <c r="T13" s="13" t="s">
        <v>410</v>
      </c>
      <c r="U13" s="16" t="s">
        <v>420</v>
      </c>
      <c r="V13" s="16">
        <v>1155</v>
      </c>
      <c r="W13" s="16">
        <v>978</v>
      </c>
      <c r="X13" s="17">
        <v>0.8467532467532467</v>
      </c>
    </row>
    <row r="14" spans="1:24" ht="15">
      <c r="A14" s="13">
        <v>18021</v>
      </c>
      <c r="B14" s="13" t="s">
        <v>410</v>
      </c>
      <c r="C14" s="16" t="s">
        <v>421</v>
      </c>
      <c r="D14" s="13">
        <v>217</v>
      </c>
      <c r="E14" s="39">
        <v>0.6325459317585301</v>
      </c>
      <c r="F14" s="13">
        <v>228</v>
      </c>
      <c r="G14" s="39">
        <v>0.6745406824146981</v>
      </c>
      <c r="I14" s="43">
        <v>18021</v>
      </c>
      <c r="J14" s="16" t="s">
        <v>524</v>
      </c>
      <c r="K14" s="41">
        <v>0.45579056865464634</v>
      </c>
      <c r="L14" s="41">
        <v>0.1861419325011558</v>
      </c>
      <c r="M14" s="41">
        <v>0.05305131761442441</v>
      </c>
      <c r="N14" s="41">
        <v>0.07414470642625982</v>
      </c>
      <c r="O14" s="41">
        <v>0.05351363846509478</v>
      </c>
      <c r="P14" s="44">
        <f t="shared" si="0"/>
        <v>0.8226421636615812</v>
      </c>
      <c r="Q14" s="44">
        <f t="shared" si="1"/>
        <v>0.180709662505779</v>
      </c>
      <c r="S14" s="13">
        <v>18021</v>
      </c>
      <c r="T14" s="13" t="s">
        <v>410</v>
      </c>
      <c r="U14" s="16" t="s">
        <v>421</v>
      </c>
      <c r="V14" s="16">
        <v>308</v>
      </c>
      <c r="W14" s="16">
        <v>281</v>
      </c>
      <c r="X14" s="17">
        <v>0.9123376623376623</v>
      </c>
    </row>
    <row r="15" spans="1:24" ht="15">
      <c r="A15" s="13">
        <v>18023</v>
      </c>
      <c r="B15" s="13" t="s">
        <v>410</v>
      </c>
      <c r="C15" s="16" t="s">
        <v>422</v>
      </c>
      <c r="D15" s="13">
        <v>288</v>
      </c>
      <c r="E15" s="39">
        <v>0.6916104592008069</v>
      </c>
      <c r="F15" s="13">
        <v>266</v>
      </c>
      <c r="G15" s="39">
        <v>0.74987755621453</v>
      </c>
      <c r="I15" s="43">
        <v>18023</v>
      </c>
      <c r="J15" s="16" t="s">
        <v>525</v>
      </c>
      <c r="K15" s="41">
        <v>0.5029893303899926</v>
      </c>
      <c r="L15" s="41">
        <v>0.15489330389992642</v>
      </c>
      <c r="M15" s="41">
        <v>0.04148270787343635</v>
      </c>
      <c r="N15" s="41">
        <v>0.06884657836644592</v>
      </c>
      <c r="O15" s="41">
        <v>0.032560706401766004</v>
      </c>
      <c r="P15" s="44">
        <f t="shared" si="0"/>
        <v>0.8007726269315673</v>
      </c>
      <c r="Q15" s="44">
        <f t="shared" si="1"/>
        <v>0.14288999264164828</v>
      </c>
      <c r="S15" s="13">
        <v>18023</v>
      </c>
      <c r="T15" s="13" t="s">
        <v>410</v>
      </c>
      <c r="U15" s="16" t="s">
        <v>422</v>
      </c>
      <c r="V15" s="16">
        <v>415</v>
      </c>
      <c r="W15" s="16">
        <v>354</v>
      </c>
      <c r="X15" s="17">
        <v>0.8530120481927711</v>
      </c>
    </row>
    <row r="16" spans="1:24" ht="15">
      <c r="A16" s="13">
        <v>18025</v>
      </c>
      <c r="B16" s="13" t="s">
        <v>410</v>
      </c>
      <c r="C16" s="16" t="s">
        <v>423</v>
      </c>
      <c r="D16" s="13">
        <v>74</v>
      </c>
      <c r="E16" s="39">
        <v>0.7372881355932204</v>
      </c>
      <c r="F16" s="13">
        <v>80</v>
      </c>
      <c r="G16" s="39">
        <v>0.9152542372881356</v>
      </c>
      <c r="I16" s="43">
        <v>18025</v>
      </c>
      <c r="J16" s="16" t="s">
        <v>526</v>
      </c>
      <c r="K16" s="41">
        <v>0.45174943566591425</v>
      </c>
      <c r="L16" s="41">
        <v>0.13558126410835214</v>
      </c>
      <c r="M16" s="41">
        <v>0.03484762979683973</v>
      </c>
      <c r="N16" s="41">
        <v>0.04288939051918736</v>
      </c>
      <c r="O16" s="41">
        <v>0.041196388261851014</v>
      </c>
      <c r="P16" s="44">
        <f t="shared" si="0"/>
        <v>0.7062641083521446</v>
      </c>
      <c r="Q16" s="44">
        <f t="shared" si="1"/>
        <v>0.1189334085778781</v>
      </c>
      <c r="S16" s="13">
        <v>18025</v>
      </c>
      <c r="T16" s="13" t="s">
        <v>410</v>
      </c>
      <c r="U16" s="16" t="s">
        <v>423</v>
      </c>
      <c r="V16" s="16">
        <v>119</v>
      </c>
      <c r="W16" s="16">
        <v>97</v>
      </c>
      <c r="X16" s="17">
        <v>0.8151260504201681</v>
      </c>
    </row>
    <row r="17" spans="1:24" ht="15">
      <c r="A17" s="13">
        <v>18027</v>
      </c>
      <c r="B17" s="13" t="s">
        <v>410</v>
      </c>
      <c r="C17" s="16" t="s">
        <v>424</v>
      </c>
      <c r="D17" s="13">
        <v>215</v>
      </c>
      <c r="E17" s="39">
        <v>0.6862681671967779</v>
      </c>
      <c r="F17" s="13">
        <v>204</v>
      </c>
      <c r="G17" s="39">
        <v>0.7671054473707344</v>
      </c>
      <c r="I17" s="43">
        <v>18027</v>
      </c>
      <c r="J17" s="16" t="s">
        <v>527</v>
      </c>
      <c r="K17" s="41">
        <v>0.3991959260251943</v>
      </c>
      <c r="L17" s="41">
        <v>0.1554006968641115</v>
      </c>
      <c r="M17" s="41">
        <v>0.06652372018225677</v>
      </c>
      <c r="N17" s="41">
        <v>0.05274725274725275</v>
      </c>
      <c r="O17" s="41">
        <v>0.04411685875100509</v>
      </c>
      <c r="P17" s="44">
        <f t="shared" si="0"/>
        <v>0.7179844545698205</v>
      </c>
      <c r="Q17" s="44">
        <f t="shared" si="1"/>
        <v>0.16338783168051463</v>
      </c>
      <c r="S17" s="13">
        <v>18027</v>
      </c>
      <c r="T17" s="13" t="s">
        <v>410</v>
      </c>
      <c r="U17" s="16" t="s">
        <v>424</v>
      </c>
      <c r="V17" s="16">
        <v>285</v>
      </c>
      <c r="W17" s="16">
        <v>235</v>
      </c>
      <c r="X17" s="17">
        <v>0.8245614035087719</v>
      </c>
    </row>
    <row r="18" spans="1:24" ht="15">
      <c r="A18" s="13">
        <v>18029</v>
      </c>
      <c r="B18" s="13" t="s">
        <v>410</v>
      </c>
      <c r="C18" s="16" t="s">
        <v>425</v>
      </c>
      <c r="D18" s="13">
        <v>457</v>
      </c>
      <c r="E18" s="39">
        <v>0.7266633989742993</v>
      </c>
      <c r="F18" s="13">
        <v>478</v>
      </c>
      <c r="G18" s="39">
        <v>0.8266847133533036</v>
      </c>
      <c r="I18" s="43">
        <v>18029</v>
      </c>
      <c r="J18" s="16" t="s">
        <v>528</v>
      </c>
      <c r="K18" s="41">
        <v>0.4120893914916532</v>
      </c>
      <c r="L18" s="41">
        <v>0.18635568120624663</v>
      </c>
      <c r="M18" s="41">
        <v>0.06761577813677976</v>
      </c>
      <c r="N18" s="41">
        <v>0.0991518578352181</v>
      </c>
      <c r="O18" s="41">
        <v>0.055061927840603125</v>
      </c>
      <c r="P18" s="44">
        <f t="shared" si="0"/>
        <v>0.8202746365105008</v>
      </c>
      <c r="Q18" s="44">
        <f t="shared" si="1"/>
        <v>0.22182956381260097</v>
      </c>
      <c r="S18" s="13">
        <v>18029</v>
      </c>
      <c r="T18" s="13" t="s">
        <v>410</v>
      </c>
      <c r="U18" s="16" t="s">
        <v>425</v>
      </c>
      <c r="V18" s="16">
        <v>715</v>
      </c>
      <c r="W18" s="16">
        <v>627</v>
      </c>
      <c r="X18" s="17">
        <v>0.8769230769230769</v>
      </c>
    </row>
    <row r="19" spans="1:24" ht="15">
      <c r="A19" s="13">
        <v>18031</v>
      </c>
      <c r="B19" s="13" t="s">
        <v>410</v>
      </c>
      <c r="C19" s="16" t="s">
        <v>426</v>
      </c>
      <c r="D19" s="13">
        <v>196</v>
      </c>
      <c r="E19" s="39">
        <v>0.7388409281302656</v>
      </c>
      <c r="F19" s="13">
        <v>189</v>
      </c>
      <c r="G19" s="39">
        <v>0.7645802003925931</v>
      </c>
      <c r="I19" s="43">
        <v>18031</v>
      </c>
      <c r="J19" s="16" t="s">
        <v>529</v>
      </c>
      <c r="K19" s="41">
        <v>0.47485578128918987</v>
      </c>
      <c r="L19" s="41">
        <v>0.14986205166792074</v>
      </c>
      <c r="M19" s="41">
        <v>0.051228994231251566</v>
      </c>
      <c r="N19" s="41">
        <v>0.0701655379984951</v>
      </c>
      <c r="O19" s="41">
        <v>0.04451968898921495</v>
      </c>
      <c r="P19" s="44">
        <f t="shared" si="0"/>
        <v>0.7906320541760723</v>
      </c>
      <c r="Q19" s="44">
        <f t="shared" si="1"/>
        <v>0.1659142212189616</v>
      </c>
      <c r="S19" s="13">
        <v>18031</v>
      </c>
      <c r="T19" s="13" t="s">
        <v>410</v>
      </c>
      <c r="U19" s="16" t="s">
        <v>426</v>
      </c>
      <c r="V19" s="16">
        <v>327</v>
      </c>
      <c r="W19" s="16">
        <v>303</v>
      </c>
      <c r="X19" s="17">
        <v>0.926605504587156</v>
      </c>
    </row>
    <row r="20" spans="1:24" ht="15">
      <c r="A20" s="13">
        <v>18033</v>
      </c>
      <c r="B20" s="13" t="s">
        <v>410</v>
      </c>
      <c r="C20" s="16" t="s">
        <v>427</v>
      </c>
      <c r="D20" s="13">
        <v>398</v>
      </c>
      <c r="E20" s="39">
        <v>0.7604986210513848</v>
      </c>
      <c r="F20" s="13">
        <v>370</v>
      </c>
      <c r="G20" s="39">
        <v>0.818898246072159</v>
      </c>
      <c r="I20" s="43">
        <v>18033</v>
      </c>
      <c r="J20" s="16" t="s">
        <v>530</v>
      </c>
      <c r="K20" s="41">
        <v>0.45858823529411763</v>
      </c>
      <c r="L20" s="41">
        <v>0.20223529411764707</v>
      </c>
      <c r="M20" s="41">
        <v>0.06207843137254902</v>
      </c>
      <c r="N20" s="41">
        <v>0.08298039215686275</v>
      </c>
      <c r="O20" s="41">
        <v>0.041019607843137254</v>
      </c>
      <c r="P20" s="44">
        <f t="shared" si="0"/>
        <v>0.8469019607843137</v>
      </c>
      <c r="Q20" s="44">
        <f t="shared" si="1"/>
        <v>0.18607843137254904</v>
      </c>
      <c r="S20" s="13">
        <v>18033</v>
      </c>
      <c r="T20" s="13" t="s">
        <v>410</v>
      </c>
      <c r="U20" s="16" t="s">
        <v>427</v>
      </c>
      <c r="V20" s="16">
        <v>536</v>
      </c>
      <c r="W20" s="16">
        <v>471</v>
      </c>
      <c r="X20" s="17">
        <v>0.878731343283582</v>
      </c>
    </row>
    <row r="21" spans="1:24" ht="15">
      <c r="A21" s="13">
        <v>18035</v>
      </c>
      <c r="B21" s="13" t="s">
        <v>410</v>
      </c>
      <c r="C21" s="16" t="s">
        <v>428</v>
      </c>
      <c r="D21" s="13">
        <v>700</v>
      </c>
      <c r="E21" s="39">
        <v>0.7218585307665322</v>
      </c>
      <c r="F21" s="13">
        <v>633</v>
      </c>
      <c r="G21" s="39">
        <v>0.6905167149850533</v>
      </c>
      <c r="I21" s="43">
        <v>18035</v>
      </c>
      <c r="J21" s="16" t="s">
        <v>531</v>
      </c>
      <c r="K21" s="41">
        <v>0.37234277510904973</v>
      </c>
      <c r="L21" s="41">
        <v>0.19290762520015461</v>
      </c>
      <c r="M21" s="41">
        <v>0.04696041080006626</v>
      </c>
      <c r="N21" s="41">
        <v>0.10822152283142841</v>
      </c>
      <c r="O21" s="41">
        <v>0.09556346971453812</v>
      </c>
      <c r="P21" s="44">
        <f t="shared" si="0"/>
        <v>0.8159958036552372</v>
      </c>
      <c r="Q21" s="44">
        <f t="shared" si="1"/>
        <v>0.2507454033460328</v>
      </c>
      <c r="S21" s="13">
        <v>18035</v>
      </c>
      <c r="T21" s="13" t="s">
        <v>410</v>
      </c>
      <c r="U21" s="16" t="s">
        <v>428</v>
      </c>
      <c r="V21" s="16">
        <v>1059</v>
      </c>
      <c r="W21" s="16">
        <v>974</v>
      </c>
      <c r="X21" s="17">
        <v>0.9197355996222851</v>
      </c>
    </row>
    <row r="22" spans="1:24" ht="15">
      <c r="A22" s="13">
        <v>18037</v>
      </c>
      <c r="B22" s="13" t="s">
        <v>410</v>
      </c>
      <c r="C22" s="16" t="s">
        <v>429</v>
      </c>
      <c r="D22" s="13">
        <v>382</v>
      </c>
      <c r="E22" s="39">
        <v>0.7882520158541643</v>
      </c>
      <c r="F22" s="13">
        <v>335</v>
      </c>
      <c r="G22" s="39">
        <v>0.8777444856213803</v>
      </c>
      <c r="I22" s="43">
        <v>18037</v>
      </c>
      <c r="J22" s="16" t="s">
        <v>532</v>
      </c>
      <c r="K22" s="41">
        <v>0.44421559864765087</v>
      </c>
      <c r="L22" s="41">
        <v>0.13822717910853768</v>
      </c>
      <c r="M22" s="41">
        <v>0.0743014805891268</v>
      </c>
      <c r="N22" s="41">
        <v>0.09470329926553453</v>
      </c>
      <c r="O22" s="41">
        <v>0.050169043640461666</v>
      </c>
      <c r="P22" s="44">
        <f t="shared" si="0"/>
        <v>0.8016166012513116</v>
      </c>
      <c r="Q22" s="44">
        <f t="shared" si="1"/>
        <v>0.219173823495123</v>
      </c>
      <c r="S22" s="13">
        <v>18037</v>
      </c>
      <c r="T22" s="13" t="s">
        <v>410</v>
      </c>
      <c r="U22" s="16" t="s">
        <v>429</v>
      </c>
      <c r="V22" s="16">
        <v>1104</v>
      </c>
      <c r="W22" s="16">
        <v>992</v>
      </c>
      <c r="X22" s="17">
        <v>0.8985507246376812</v>
      </c>
    </row>
    <row r="23" spans="1:24" ht="15">
      <c r="A23" s="13">
        <v>18039</v>
      </c>
      <c r="B23" s="13" t="s">
        <v>410</v>
      </c>
      <c r="C23" s="16" t="s">
        <v>430</v>
      </c>
      <c r="D23" s="13">
        <v>1531</v>
      </c>
      <c r="E23" s="39">
        <v>0.6725428402493235</v>
      </c>
      <c r="F23" s="13">
        <v>1439</v>
      </c>
      <c r="G23" s="39">
        <v>0.7423124140026558</v>
      </c>
      <c r="I23" s="43">
        <v>18039</v>
      </c>
      <c r="J23" s="16" t="s">
        <v>533</v>
      </c>
      <c r="K23" s="41">
        <v>0.3701066354908421</v>
      </c>
      <c r="L23" s="41">
        <v>0.18726750983101287</v>
      </c>
      <c r="M23" s="41">
        <v>0.044956956105856094</v>
      </c>
      <c r="N23" s="41">
        <v>0.09960321677826195</v>
      </c>
      <c r="O23" s="41">
        <v>0.055469940128246006</v>
      </c>
      <c r="P23" s="44">
        <f t="shared" si="0"/>
        <v>0.757404258334219</v>
      </c>
      <c r="Q23" s="44">
        <f t="shared" si="1"/>
        <v>0.20003011301236406</v>
      </c>
      <c r="S23" s="13">
        <v>18039</v>
      </c>
      <c r="T23" s="13" t="s">
        <v>410</v>
      </c>
      <c r="U23" s="16" t="s">
        <v>430</v>
      </c>
      <c r="V23" s="16">
        <v>2165</v>
      </c>
      <c r="W23" s="16">
        <v>1818</v>
      </c>
      <c r="X23" s="17">
        <v>0.8397228637413395</v>
      </c>
    </row>
    <row r="24" spans="1:24" ht="15">
      <c r="A24" s="13">
        <v>18041</v>
      </c>
      <c r="B24" s="13" t="s">
        <v>410</v>
      </c>
      <c r="C24" s="16" t="s">
        <v>431</v>
      </c>
      <c r="D24" s="13">
        <v>178</v>
      </c>
      <c r="E24" s="39">
        <v>0.7589928057553957</v>
      </c>
      <c r="F24" s="13">
        <v>182</v>
      </c>
      <c r="G24" s="39">
        <v>0.7877697841726619</v>
      </c>
      <c r="I24" s="43">
        <v>18041</v>
      </c>
      <c r="J24" s="16" t="s">
        <v>534</v>
      </c>
      <c r="K24" s="41">
        <v>0.464992700729927</v>
      </c>
      <c r="L24" s="41">
        <v>0.15054014598540147</v>
      </c>
      <c r="M24" s="41">
        <v>0.043445255474452556</v>
      </c>
      <c r="N24" s="41">
        <v>0.04858394160583942</v>
      </c>
      <c r="O24" s="41">
        <v>0.02983941605839416</v>
      </c>
      <c r="P24" s="44">
        <f t="shared" si="0"/>
        <v>0.7374014598540146</v>
      </c>
      <c r="Q24" s="44">
        <f t="shared" si="1"/>
        <v>0.12186861313868613</v>
      </c>
      <c r="S24" s="13">
        <v>18041</v>
      </c>
      <c r="T24" s="13" t="s">
        <v>410</v>
      </c>
      <c r="U24" s="16" t="s">
        <v>431</v>
      </c>
      <c r="V24" s="16">
        <v>276</v>
      </c>
      <c r="W24" s="16">
        <v>216</v>
      </c>
      <c r="X24" s="17">
        <v>0.782608695652174</v>
      </c>
    </row>
    <row r="25" spans="1:24" ht="15">
      <c r="A25" s="13">
        <v>18043</v>
      </c>
      <c r="B25" s="13" t="s">
        <v>410</v>
      </c>
      <c r="C25" s="16" t="s">
        <v>432</v>
      </c>
      <c r="D25" s="13">
        <v>557</v>
      </c>
      <c r="E25" s="39">
        <v>0.7459954233409611</v>
      </c>
      <c r="F25" s="13">
        <v>554</v>
      </c>
      <c r="G25" s="39">
        <v>0.8157894736842105</v>
      </c>
      <c r="I25" s="43">
        <v>18043</v>
      </c>
      <c r="J25" s="16" t="s">
        <v>535</v>
      </c>
      <c r="K25" s="41">
        <v>0.3306228410821944</v>
      </c>
      <c r="L25" s="41">
        <v>0.22684460082816624</v>
      </c>
      <c r="M25" s="41">
        <v>0.06260593447617413</v>
      </c>
      <c r="N25" s="41">
        <v>0.12980325688171812</v>
      </c>
      <c r="O25" s="41">
        <v>0.07397712888068828</v>
      </c>
      <c r="P25" s="44">
        <f t="shared" si="0"/>
        <v>0.8238537621489412</v>
      </c>
      <c r="Q25" s="44">
        <f t="shared" si="1"/>
        <v>0.26638632023858055</v>
      </c>
      <c r="S25" s="13">
        <v>18043</v>
      </c>
      <c r="T25" s="13" t="s">
        <v>410</v>
      </c>
      <c r="U25" s="16" t="s">
        <v>432</v>
      </c>
      <c r="V25" s="16">
        <v>887</v>
      </c>
      <c r="W25" s="16">
        <v>770</v>
      </c>
      <c r="X25" s="17">
        <v>0.8680947012401353</v>
      </c>
    </row>
    <row r="26" spans="1:24" ht="15">
      <c r="A26" s="13">
        <v>18045</v>
      </c>
      <c r="B26" s="13" t="s">
        <v>410</v>
      </c>
      <c r="C26" s="16" t="s">
        <v>433</v>
      </c>
      <c r="D26" s="13">
        <v>155</v>
      </c>
      <c r="E26" s="39">
        <v>0.6493824884792626</v>
      </c>
      <c r="F26" s="13">
        <v>150</v>
      </c>
      <c r="G26" s="39">
        <v>0.6891111111111111</v>
      </c>
      <c r="I26" s="43">
        <v>18045</v>
      </c>
      <c r="J26" s="16" t="s">
        <v>536</v>
      </c>
      <c r="K26" s="41">
        <v>0.47473560517038776</v>
      </c>
      <c r="L26" s="41">
        <v>0.17701863354037267</v>
      </c>
      <c r="M26" s="41">
        <v>0.05422192378714118</v>
      </c>
      <c r="N26" s="41">
        <v>0.06026523417827766</v>
      </c>
      <c r="O26" s="41">
        <v>0.040288735940909856</v>
      </c>
      <c r="P26" s="44">
        <f t="shared" si="0"/>
        <v>0.8065301326170892</v>
      </c>
      <c r="Q26" s="44">
        <f t="shared" si="1"/>
        <v>0.15477589390632868</v>
      </c>
      <c r="S26" s="13">
        <v>18045</v>
      </c>
      <c r="T26" s="13" t="s">
        <v>410</v>
      </c>
      <c r="U26" s="16" t="s">
        <v>433</v>
      </c>
      <c r="V26" s="16">
        <v>220</v>
      </c>
      <c r="W26" s="16">
        <v>193</v>
      </c>
      <c r="X26" s="17">
        <v>0.8772727272727273</v>
      </c>
    </row>
    <row r="27" spans="1:24" ht="15">
      <c r="A27" s="13">
        <v>18047</v>
      </c>
      <c r="B27" s="13" t="s">
        <v>410</v>
      </c>
      <c r="C27" s="16" t="s">
        <v>434</v>
      </c>
      <c r="D27" s="13">
        <v>140</v>
      </c>
      <c r="E27" s="39">
        <v>0.7207207207207207</v>
      </c>
      <c r="F27" s="13">
        <v>155</v>
      </c>
      <c r="G27" s="39">
        <v>0.8648648648648649</v>
      </c>
      <c r="I27" s="43">
        <v>18047</v>
      </c>
      <c r="J27" s="16" t="s">
        <v>537</v>
      </c>
      <c r="K27" s="41">
        <v>0.44204529469686316</v>
      </c>
      <c r="L27" s="41">
        <v>0.14523843015895344</v>
      </c>
      <c r="M27" s="41">
        <v>0.04874103249402166</v>
      </c>
      <c r="N27" s="41">
        <v>0.07532705021803347</v>
      </c>
      <c r="O27" s="41">
        <v>0.05000703333802223</v>
      </c>
      <c r="P27" s="44">
        <f t="shared" si="0"/>
        <v>0.7613588409058939</v>
      </c>
      <c r="Q27" s="44">
        <f t="shared" si="1"/>
        <v>0.17407511605007736</v>
      </c>
      <c r="S27" s="13">
        <v>18047</v>
      </c>
      <c r="T27" s="13" t="s">
        <v>410</v>
      </c>
      <c r="U27" s="16" t="s">
        <v>434</v>
      </c>
      <c r="V27" s="16">
        <v>245</v>
      </c>
      <c r="W27" s="16">
        <v>191</v>
      </c>
      <c r="X27" s="17">
        <v>0.7795918367346939</v>
      </c>
    </row>
    <row r="28" spans="1:24" ht="15">
      <c r="A28" s="13">
        <v>18049</v>
      </c>
      <c r="B28" s="13" t="s">
        <v>410</v>
      </c>
      <c r="C28" s="16" t="s">
        <v>435</v>
      </c>
      <c r="D28" s="13">
        <v>124</v>
      </c>
      <c r="E28" s="39">
        <v>0.6703144329704255</v>
      </c>
      <c r="F28" s="13">
        <v>119</v>
      </c>
      <c r="G28" s="39">
        <v>0.7618775003918842</v>
      </c>
      <c r="I28" s="43">
        <v>18049</v>
      </c>
      <c r="J28" s="16" t="s">
        <v>538</v>
      </c>
      <c r="K28" s="41">
        <v>0.4923969734812312</v>
      </c>
      <c r="L28" s="41">
        <v>0.15977374568427238</v>
      </c>
      <c r="M28" s="41">
        <v>0.047234261367810185</v>
      </c>
      <c r="N28" s="41">
        <v>0.052449864100492176</v>
      </c>
      <c r="O28" s="41">
        <v>0.05046646587820466</v>
      </c>
      <c r="P28" s="44">
        <f t="shared" si="0"/>
        <v>0.8023213105120105</v>
      </c>
      <c r="Q28" s="44">
        <f t="shared" si="1"/>
        <v>0.15015059134650702</v>
      </c>
      <c r="S28" s="13">
        <v>18049</v>
      </c>
      <c r="T28" s="13" t="s">
        <v>410</v>
      </c>
      <c r="U28" s="16" t="s">
        <v>435</v>
      </c>
      <c r="V28" s="16">
        <v>219</v>
      </c>
      <c r="W28" s="16">
        <v>196</v>
      </c>
      <c r="X28" s="17">
        <v>0.8949771689497716</v>
      </c>
    </row>
    <row r="29" spans="1:24" ht="15">
      <c r="A29" s="13">
        <v>18051</v>
      </c>
      <c r="B29" s="13" t="s">
        <v>410</v>
      </c>
      <c r="C29" s="16" t="s">
        <v>436</v>
      </c>
      <c r="D29" s="13">
        <v>234</v>
      </c>
      <c r="E29" s="39">
        <v>0.7604663344526635</v>
      </c>
      <c r="F29" s="13">
        <v>253</v>
      </c>
      <c r="G29" s="39">
        <v>0.8531437593348692</v>
      </c>
      <c r="I29" s="43">
        <v>18051</v>
      </c>
      <c r="J29" s="16" t="s">
        <v>539</v>
      </c>
      <c r="K29" s="41">
        <v>0.40988291693555823</v>
      </c>
      <c r="L29" s="41">
        <v>0.18931501797732092</v>
      </c>
      <c r="M29" s="41">
        <v>0.0851848437355951</v>
      </c>
      <c r="N29" s="41">
        <v>0.0779939153683046</v>
      </c>
      <c r="O29" s="41">
        <v>0.046233981746104914</v>
      </c>
      <c r="P29" s="44">
        <f t="shared" si="0"/>
        <v>0.8086106757628837</v>
      </c>
      <c r="Q29" s="44">
        <f t="shared" si="1"/>
        <v>0.2094127408500046</v>
      </c>
      <c r="S29" s="13">
        <v>18051</v>
      </c>
      <c r="T29" s="13" t="s">
        <v>410</v>
      </c>
      <c r="U29" s="16" t="s">
        <v>436</v>
      </c>
      <c r="V29" s="16">
        <v>420</v>
      </c>
      <c r="W29" s="16">
        <v>375</v>
      </c>
      <c r="X29" s="17">
        <v>0.8928571428571429</v>
      </c>
    </row>
    <row r="30" spans="1:24" ht="15">
      <c r="A30" s="13">
        <v>18053</v>
      </c>
      <c r="B30" s="13" t="s">
        <v>410</v>
      </c>
      <c r="C30" s="16" t="s">
        <v>437</v>
      </c>
      <c r="D30" s="13">
        <v>444</v>
      </c>
      <c r="E30" s="39">
        <v>0.6626190525358414</v>
      </c>
      <c r="F30" s="13">
        <v>452</v>
      </c>
      <c r="G30" s="39">
        <v>0.7126628484918139</v>
      </c>
      <c r="I30" s="43">
        <v>18053</v>
      </c>
      <c r="J30" s="16" t="s">
        <v>540</v>
      </c>
      <c r="K30" s="41">
        <v>0.4188744515693554</v>
      </c>
      <c r="L30" s="41">
        <v>0.18155163685453932</v>
      </c>
      <c r="M30" s="41">
        <v>0.05064546068174148</v>
      </c>
      <c r="N30" s="41">
        <v>0.08023962200472494</v>
      </c>
      <c r="O30" s="41">
        <v>0.0604750253121836</v>
      </c>
      <c r="P30" s="44">
        <f t="shared" si="0"/>
        <v>0.7917861964225447</v>
      </c>
      <c r="Q30" s="44">
        <f t="shared" si="1"/>
        <v>0.19136010799865003</v>
      </c>
      <c r="S30" s="13">
        <v>18053</v>
      </c>
      <c r="T30" s="13" t="s">
        <v>410</v>
      </c>
      <c r="U30" s="16" t="s">
        <v>437</v>
      </c>
      <c r="V30" s="16">
        <v>739</v>
      </c>
      <c r="W30" s="16">
        <v>588</v>
      </c>
      <c r="X30" s="17">
        <v>0.7956698240866035</v>
      </c>
    </row>
    <row r="31" spans="1:24" ht="15">
      <c r="A31" s="13">
        <v>18055</v>
      </c>
      <c r="B31" s="13" t="s">
        <v>410</v>
      </c>
      <c r="C31" s="16" t="s">
        <v>438</v>
      </c>
      <c r="D31" s="13">
        <v>266</v>
      </c>
      <c r="E31" s="39">
        <v>0.672048351023562</v>
      </c>
      <c r="F31" s="13">
        <v>270</v>
      </c>
      <c r="G31" s="39">
        <v>0.729169096507811</v>
      </c>
      <c r="I31" s="43">
        <v>18055</v>
      </c>
      <c r="J31" s="16" t="s">
        <v>541</v>
      </c>
      <c r="K31" s="41">
        <v>0.4343632791569923</v>
      </c>
      <c r="L31" s="41">
        <v>0.1850776924450795</v>
      </c>
      <c r="M31" s="41">
        <v>0.06751205572423648</v>
      </c>
      <c r="N31" s="41">
        <v>0.06487765672441508</v>
      </c>
      <c r="O31" s="41">
        <v>0.039739239149848185</v>
      </c>
      <c r="P31" s="44">
        <f t="shared" si="0"/>
        <v>0.7915699232005715</v>
      </c>
      <c r="Q31" s="44">
        <f t="shared" si="1"/>
        <v>0.17212895159849972</v>
      </c>
      <c r="S31" s="13">
        <v>18055</v>
      </c>
      <c r="T31" s="13" t="s">
        <v>410</v>
      </c>
      <c r="U31" s="16" t="s">
        <v>438</v>
      </c>
      <c r="V31" s="16">
        <v>364</v>
      </c>
      <c r="W31" s="16">
        <v>331</v>
      </c>
      <c r="X31" s="17">
        <v>0.9093406593406593</v>
      </c>
    </row>
    <row r="32" spans="1:24" ht="15">
      <c r="A32" s="13">
        <v>18057</v>
      </c>
      <c r="B32" s="13" t="s">
        <v>410</v>
      </c>
      <c r="C32" s="16" t="s">
        <v>439</v>
      </c>
      <c r="D32" s="13">
        <v>2648</v>
      </c>
      <c r="E32" s="39">
        <v>0.9034356304744784</v>
      </c>
      <c r="F32" s="13">
        <v>1991</v>
      </c>
      <c r="G32" s="39">
        <v>0.92184990771602</v>
      </c>
      <c r="I32" s="43">
        <v>18057</v>
      </c>
      <c r="J32" s="16" t="s">
        <v>542</v>
      </c>
      <c r="K32" s="41">
        <v>0.197695286672334</v>
      </c>
      <c r="L32" s="41">
        <v>0.18823256652670084</v>
      </c>
      <c r="M32" s="41">
        <v>0.06731239856771169</v>
      </c>
      <c r="N32" s="41">
        <v>0.3330929012425187</v>
      </c>
      <c r="O32" s="41">
        <v>0.15557673647784162</v>
      </c>
      <c r="P32" s="44">
        <f t="shared" si="0"/>
        <v>0.9419098894871069</v>
      </c>
      <c r="Q32" s="44">
        <f t="shared" si="1"/>
        <v>0.5559820362880721</v>
      </c>
      <c r="S32" s="13">
        <v>18057</v>
      </c>
      <c r="T32" s="13" t="s">
        <v>410</v>
      </c>
      <c r="U32" s="16" t="s">
        <v>439</v>
      </c>
      <c r="V32" s="16">
        <v>3283</v>
      </c>
      <c r="W32" s="16">
        <v>3011</v>
      </c>
      <c r="X32" s="17">
        <v>0.9171489491318916</v>
      </c>
    </row>
    <row r="33" spans="1:24" ht="15">
      <c r="A33" s="13">
        <v>18059</v>
      </c>
      <c r="B33" s="13" t="s">
        <v>410</v>
      </c>
      <c r="C33" s="16" t="s">
        <v>440</v>
      </c>
      <c r="D33" s="13">
        <v>664</v>
      </c>
      <c r="E33" s="39">
        <v>0.7891078568749044</v>
      </c>
      <c r="F33" s="13">
        <v>645</v>
      </c>
      <c r="G33" s="39">
        <v>0.8145563142921035</v>
      </c>
      <c r="I33" s="43">
        <v>18059</v>
      </c>
      <c r="J33" s="16" t="s">
        <v>543</v>
      </c>
      <c r="K33" s="41">
        <v>0.37434251341946967</v>
      </c>
      <c r="L33" s="41">
        <v>0.213389798505651</v>
      </c>
      <c r="M33" s="41">
        <v>0.06813584009926361</v>
      </c>
      <c r="N33" s="41">
        <v>0.1502441129663097</v>
      </c>
      <c r="O33" s="41">
        <v>0.07161546138699323</v>
      </c>
      <c r="P33" s="44">
        <f t="shared" si="0"/>
        <v>0.8777277263776873</v>
      </c>
      <c r="Q33" s="44">
        <f t="shared" si="1"/>
        <v>0.2899954144525666</v>
      </c>
      <c r="S33" s="13">
        <v>18059</v>
      </c>
      <c r="T33" s="13" t="s">
        <v>410</v>
      </c>
      <c r="U33" s="16" t="s">
        <v>440</v>
      </c>
      <c r="V33" s="16">
        <f>SUM(V29:V32)</f>
        <v>4806</v>
      </c>
      <c r="W33" s="16">
        <f>SUM(W29:W32)</f>
        <v>4305</v>
      </c>
      <c r="X33" s="17">
        <f>W33/V33</f>
        <v>0.8957553058676654</v>
      </c>
    </row>
    <row r="34" spans="1:24" ht="15">
      <c r="A34" s="13">
        <v>18061</v>
      </c>
      <c r="B34" s="13" t="s">
        <v>410</v>
      </c>
      <c r="C34" s="16" t="s">
        <v>441</v>
      </c>
      <c r="D34" s="13">
        <v>310</v>
      </c>
      <c r="E34" s="39">
        <v>0.7416141966526115</v>
      </c>
      <c r="F34" s="13">
        <v>304</v>
      </c>
      <c r="G34" s="39">
        <v>0.7453331856103772</v>
      </c>
      <c r="I34" s="43">
        <v>18061</v>
      </c>
      <c r="J34" s="16" t="s">
        <v>544</v>
      </c>
      <c r="K34" s="41">
        <v>0.410339760431046</v>
      </c>
      <c r="L34" s="41">
        <v>0.203544551810126</v>
      </c>
      <c r="M34" s="41">
        <v>0.05815558623146458</v>
      </c>
      <c r="N34" s="41">
        <v>0.08660996571225008</v>
      </c>
      <c r="O34" s="41">
        <v>0.044128779445161866</v>
      </c>
      <c r="P34" s="44">
        <f t="shared" si="0"/>
        <v>0.8027786436300486</v>
      </c>
      <c r="Q34" s="44">
        <f t="shared" si="1"/>
        <v>0.1888943313888765</v>
      </c>
      <c r="S34" s="13">
        <v>18061</v>
      </c>
      <c r="T34" s="13" t="s">
        <v>410</v>
      </c>
      <c r="U34" s="16" t="s">
        <v>441</v>
      </c>
      <c r="V34" s="16">
        <v>437</v>
      </c>
      <c r="W34" s="16">
        <v>392</v>
      </c>
      <c r="X34" s="17">
        <v>0.897025171624714</v>
      </c>
    </row>
    <row r="35" spans="1:24" ht="15">
      <c r="A35" s="13">
        <v>18063</v>
      </c>
      <c r="B35" s="13" t="s">
        <v>410</v>
      </c>
      <c r="C35" s="16" t="s">
        <v>442</v>
      </c>
      <c r="D35" s="13">
        <v>1382</v>
      </c>
      <c r="E35" s="39">
        <v>0.8394038561544365</v>
      </c>
      <c r="F35" s="13">
        <v>1273</v>
      </c>
      <c r="G35" s="39">
        <v>0.8892308948946434</v>
      </c>
      <c r="I35" s="43">
        <v>18063</v>
      </c>
      <c r="J35" s="16" t="s">
        <v>545</v>
      </c>
      <c r="K35" s="41">
        <v>0.3719250033243207</v>
      </c>
      <c r="L35" s="41">
        <v>0.20211870041221577</v>
      </c>
      <c r="M35" s="41">
        <v>0.07987234608395018</v>
      </c>
      <c r="N35" s="41">
        <v>0.1653738752714862</v>
      </c>
      <c r="O35" s="41">
        <v>0.06576245142798044</v>
      </c>
      <c r="P35" s="44">
        <f t="shared" si="0"/>
        <v>0.8850523765199533</v>
      </c>
      <c r="Q35" s="44">
        <f t="shared" si="1"/>
        <v>0.3110086727834168</v>
      </c>
      <c r="S35" s="13">
        <v>18063</v>
      </c>
      <c r="T35" s="13" t="s">
        <v>410</v>
      </c>
      <c r="U35" s="16" t="s">
        <v>442</v>
      </c>
      <c r="V35" s="16">
        <v>1834</v>
      </c>
      <c r="W35" s="16">
        <v>1718</v>
      </c>
      <c r="X35" s="17">
        <v>0.9367502726281353</v>
      </c>
    </row>
    <row r="36" spans="1:24" ht="15">
      <c r="A36" s="13">
        <v>18065</v>
      </c>
      <c r="B36" s="13" t="s">
        <v>410</v>
      </c>
      <c r="C36" s="16" t="s">
        <v>443</v>
      </c>
      <c r="D36" s="13">
        <v>433</v>
      </c>
      <c r="E36" s="39">
        <v>0.7310045511257638</v>
      </c>
      <c r="F36" s="13">
        <v>403</v>
      </c>
      <c r="G36" s="39">
        <v>0.7286621335233315</v>
      </c>
      <c r="I36" s="43">
        <v>18065</v>
      </c>
      <c r="J36" s="16" t="s">
        <v>546</v>
      </c>
      <c r="K36" s="41">
        <v>0.4442436291342852</v>
      </c>
      <c r="L36" s="41">
        <v>0.18528224591842882</v>
      </c>
      <c r="M36" s="41">
        <v>0.050033134526176276</v>
      </c>
      <c r="N36" s="41">
        <v>0.06934152659798783</v>
      </c>
      <c r="O36" s="41">
        <v>0.04750286161816977</v>
      </c>
      <c r="P36" s="44">
        <f aca="true" t="shared" si="2" ref="P36:P67">SUM(K36:O36)</f>
        <v>0.796403397795048</v>
      </c>
      <c r="Q36" s="44">
        <f aca="true" t="shared" si="3" ref="Q36:Q67">SUM(M36:O36)</f>
        <v>0.16687752274233386</v>
      </c>
      <c r="S36" s="13">
        <v>18065</v>
      </c>
      <c r="T36" s="13" t="s">
        <v>410</v>
      </c>
      <c r="U36" s="16" t="s">
        <v>443</v>
      </c>
      <c r="V36" s="16">
        <v>626</v>
      </c>
      <c r="W36" s="16">
        <v>509</v>
      </c>
      <c r="X36" s="17">
        <v>0.8130990415335463</v>
      </c>
    </row>
    <row r="37" spans="1:24" ht="15">
      <c r="A37" s="13">
        <v>18067</v>
      </c>
      <c r="B37" s="13" t="s">
        <v>410</v>
      </c>
      <c r="C37" s="16" t="s">
        <v>444</v>
      </c>
      <c r="D37" s="13">
        <v>640</v>
      </c>
      <c r="E37" s="39">
        <v>0.7145156391656808</v>
      </c>
      <c r="F37" s="13">
        <v>617</v>
      </c>
      <c r="G37" s="39">
        <v>0.7427328457826032</v>
      </c>
      <c r="I37" s="43">
        <v>18067</v>
      </c>
      <c r="J37" s="16" t="s">
        <v>547</v>
      </c>
      <c r="K37" s="41">
        <v>0.3797267973391199</v>
      </c>
      <c r="L37" s="41">
        <v>0.21242574081320478</v>
      </c>
      <c r="M37" s="41">
        <v>0.06027889438298175</v>
      </c>
      <c r="N37" s="41">
        <v>0.11230479171854434</v>
      </c>
      <c r="O37" s="41">
        <v>0.06846074490413005</v>
      </c>
      <c r="P37" s="44">
        <f t="shared" si="2"/>
        <v>0.8331969691579808</v>
      </c>
      <c r="Q37" s="44">
        <f t="shared" si="3"/>
        <v>0.24104443100565615</v>
      </c>
      <c r="S37" s="13">
        <v>18067</v>
      </c>
      <c r="T37" s="13" t="s">
        <v>410</v>
      </c>
      <c r="U37" s="16" t="s">
        <v>444</v>
      </c>
      <c r="V37" s="16">
        <v>918</v>
      </c>
      <c r="W37" s="16">
        <v>840</v>
      </c>
      <c r="X37" s="17">
        <v>0.9150326797385621</v>
      </c>
    </row>
    <row r="38" spans="1:24" ht="15">
      <c r="A38" s="13">
        <v>18069</v>
      </c>
      <c r="B38" s="13" t="s">
        <v>410</v>
      </c>
      <c r="C38" s="16" t="s">
        <v>445</v>
      </c>
      <c r="D38" s="13">
        <v>288</v>
      </c>
      <c r="E38" s="39">
        <v>0.7934782608695652</v>
      </c>
      <c r="F38" s="13">
        <v>278</v>
      </c>
      <c r="G38" s="40">
        <v>0.8304347826086956</v>
      </c>
      <c r="I38" s="43">
        <v>18069</v>
      </c>
      <c r="J38" s="16" t="s">
        <v>548</v>
      </c>
      <c r="K38" s="41">
        <v>0.4668252275896006</v>
      </c>
      <c r="L38" s="41">
        <v>0.1776019027310752</v>
      </c>
      <c r="M38" s="41">
        <v>0.06347904535389158</v>
      </c>
      <c r="N38" s="41">
        <v>0.08537685557286968</v>
      </c>
      <c r="O38" s="41">
        <v>0.05671286803903879</v>
      </c>
      <c r="P38" s="44">
        <f t="shared" si="2"/>
        <v>0.8499958992864758</v>
      </c>
      <c r="Q38" s="44">
        <f t="shared" si="3"/>
        <v>0.20556876896580006</v>
      </c>
      <c r="S38" s="13">
        <v>18069</v>
      </c>
      <c r="T38" s="13" t="s">
        <v>410</v>
      </c>
      <c r="U38" s="16" t="s">
        <v>445</v>
      </c>
      <c r="V38" s="16">
        <v>420</v>
      </c>
      <c r="W38" s="16">
        <v>372</v>
      </c>
      <c r="X38" s="17">
        <v>0.8857142857142857</v>
      </c>
    </row>
    <row r="39" spans="1:24" ht="15">
      <c r="A39" s="13">
        <v>18071</v>
      </c>
      <c r="B39" s="13" t="s">
        <v>410</v>
      </c>
      <c r="C39" s="16" t="s">
        <v>446</v>
      </c>
      <c r="D39" s="13">
        <v>275</v>
      </c>
      <c r="E39" s="39">
        <v>0.6735266486697318</v>
      </c>
      <c r="F39" s="13">
        <v>259</v>
      </c>
      <c r="G39" s="39">
        <v>0.7019257384474775</v>
      </c>
      <c r="I39" s="43">
        <v>18071</v>
      </c>
      <c r="J39" s="16" t="s">
        <v>549</v>
      </c>
      <c r="K39" s="41">
        <v>0.4671040507168921</v>
      </c>
      <c r="L39" s="41">
        <v>0.16648851866868158</v>
      </c>
      <c r="M39" s="41">
        <v>0.05012716081235487</v>
      </c>
      <c r="N39" s="41">
        <v>0.07268438317791456</v>
      </c>
      <c r="O39" s="41">
        <v>0.04183406435442851</v>
      </c>
      <c r="P39" s="44">
        <f t="shared" si="2"/>
        <v>0.7982381777302717</v>
      </c>
      <c r="Q39" s="44">
        <f t="shared" si="3"/>
        <v>0.16464560834469794</v>
      </c>
      <c r="S39" s="13">
        <v>18071</v>
      </c>
      <c r="T39" s="13" t="s">
        <v>410</v>
      </c>
      <c r="U39" s="16" t="s">
        <v>446</v>
      </c>
      <c r="V39" s="16">
        <v>536</v>
      </c>
      <c r="W39" s="16">
        <v>426</v>
      </c>
      <c r="X39" s="17">
        <v>0.7947761194029851</v>
      </c>
    </row>
    <row r="40" spans="1:24" ht="15">
      <c r="A40" s="13">
        <v>18073</v>
      </c>
      <c r="B40" s="13" t="s">
        <v>410</v>
      </c>
      <c r="C40" s="16" t="s">
        <v>447</v>
      </c>
      <c r="D40" s="13">
        <v>259</v>
      </c>
      <c r="E40" s="39">
        <v>0.7665932971436129</v>
      </c>
      <c r="F40" s="13">
        <v>244</v>
      </c>
      <c r="G40" s="39">
        <v>0.7713724483142034</v>
      </c>
      <c r="I40" s="43">
        <v>18073</v>
      </c>
      <c r="J40" s="16" t="s">
        <v>550</v>
      </c>
      <c r="K40" s="41">
        <v>0.4641885766092475</v>
      </c>
      <c r="L40" s="41">
        <v>0.19012319342968376</v>
      </c>
      <c r="M40" s="41">
        <v>0.0395712228681137</v>
      </c>
      <c r="N40" s="41">
        <v>0.07780918351021279</v>
      </c>
      <c r="O40" s="41">
        <v>0.05215721828169164</v>
      </c>
      <c r="P40" s="44">
        <f t="shared" si="2"/>
        <v>0.8238493946989494</v>
      </c>
      <c r="Q40" s="44">
        <f t="shared" si="3"/>
        <v>0.16953762466001815</v>
      </c>
      <c r="S40" s="13">
        <v>18073</v>
      </c>
      <c r="T40" s="13" t="s">
        <v>410</v>
      </c>
      <c r="U40" s="16" t="s">
        <v>447</v>
      </c>
      <c r="V40" s="16">
        <v>410</v>
      </c>
      <c r="W40" s="16">
        <v>357</v>
      </c>
      <c r="X40" s="17">
        <v>0.8707317073170732</v>
      </c>
    </row>
    <row r="41" spans="1:24" ht="15">
      <c r="A41" s="13">
        <v>18075</v>
      </c>
      <c r="B41" s="13" t="s">
        <v>410</v>
      </c>
      <c r="C41" s="16" t="s">
        <v>448</v>
      </c>
      <c r="D41" s="13">
        <v>182</v>
      </c>
      <c r="E41" s="39">
        <v>0.7157894736842105</v>
      </c>
      <c r="F41" s="13">
        <v>185</v>
      </c>
      <c r="G41" s="39">
        <v>0.7929824561403509</v>
      </c>
      <c r="I41" s="43">
        <v>18075</v>
      </c>
      <c r="J41" s="16" t="s">
        <v>551</v>
      </c>
      <c r="K41" s="41">
        <v>0.49495798319327733</v>
      </c>
      <c r="L41" s="41">
        <v>0.14761904761904762</v>
      </c>
      <c r="M41" s="41">
        <v>0.04404761904761905</v>
      </c>
      <c r="N41" s="41">
        <v>0.05798319327731093</v>
      </c>
      <c r="O41" s="41">
        <v>0.040826330532212886</v>
      </c>
      <c r="P41" s="44">
        <f t="shared" si="2"/>
        <v>0.7854341736694678</v>
      </c>
      <c r="Q41" s="44">
        <f t="shared" si="3"/>
        <v>0.14285714285714285</v>
      </c>
      <c r="S41" s="13">
        <v>18075</v>
      </c>
      <c r="T41" s="13" t="s">
        <v>410</v>
      </c>
      <c r="U41" s="16" t="s">
        <v>448</v>
      </c>
      <c r="V41" s="16">
        <v>277</v>
      </c>
      <c r="W41" s="16">
        <v>233</v>
      </c>
      <c r="X41" s="17">
        <v>0.8411552346570397</v>
      </c>
    </row>
    <row r="42" spans="1:24" ht="15">
      <c r="A42" s="13">
        <v>18077</v>
      </c>
      <c r="B42" s="13" t="s">
        <v>410</v>
      </c>
      <c r="C42" s="16" t="s">
        <v>449</v>
      </c>
      <c r="D42" s="13">
        <v>223</v>
      </c>
      <c r="E42" s="39">
        <v>0.6750449600915068</v>
      </c>
      <c r="F42" s="13">
        <v>216</v>
      </c>
      <c r="G42" s="39">
        <v>0.6692565680651329</v>
      </c>
      <c r="I42" s="43">
        <v>18077</v>
      </c>
      <c r="J42" s="16" t="s">
        <v>552</v>
      </c>
      <c r="K42" s="41">
        <v>0.4018442125697646</v>
      </c>
      <c r="L42" s="41">
        <v>0.20208687211841786</v>
      </c>
      <c r="M42" s="41">
        <v>0.04280514438243145</v>
      </c>
      <c r="N42" s="41">
        <v>0.09298713904392138</v>
      </c>
      <c r="O42" s="41">
        <v>0.07066246056782334</v>
      </c>
      <c r="P42" s="44">
        <f t="shared" si="2"/>
        <v>0.8103858286823586</v>
      </c>
      <c r="Q42" s="44">
        <f t="shared" si="3"/>
        <v>0.20645474399417618</v>
      </c>
      <c r="S42" s="13">
        <v>18077</v>
      </c>
      <c r="T42" s="13" t="s">
        <v>410</v>
      </c>
      <c r="U42" s="16" t="s">
        <v>449</v>
      </c>
      <c r="V42" s="16">
        <v>365</v>
      </c>
      <c r="W42" s="16">
        <v>277</v>
      </c>
      <c r="X42" s="17">
        <v>0.7589041095890411</v>
      </c>
    </row>
    <row r="43" spans="1:24" ht="15">
      <c r="A43" s="13">
        <v>18079</v>
      </c>
      <c r="B43" s="13" t="s">
        <v>410</v>
      </c>
      <c r="C43" s="16" t="s">
        <v>450</v>
      </c>
      <c r="D43" s="13">
        <v>163</v>
      </c>
      <c r="E43" s="39">
        <v>0.4571428571428571</v>
      </c>
      <c r="F43" s="13">
        <v>204</v>
      </c>
      <c r="G43" s="39">
        <v>0.5714285714285714</v>
      </c>
      <c r="I43" s="43">
        <v>18079</v>
      </c>
      <c r="J43" s="16" t="s">
        <v>553</v>
      </c>
      <c r="K43" s="41">
        <v>0.4694223276300186</v>
      </c>
      <c r="L43" s="41">
        <v>0.16426675701620644</v>
      </c>
      <c r="M43" s="41">
        <v>0.04438421141792309</v>
      </c>
      <c r="N43" s="41">
        <v>0.05895307470777571</v>
      </c>
      <c r="O43" s="41">
        <v>0.024563781128239877</v>
      </c>
      <c r="P43" s="44">
        <f t="shared" si="2"/>
        <v>0.7615901519001638</v>
      </c>
      <c r="Q43" s="44">
        <f t="shared" si="3"/>
        <v>0.12790106725393868</v>
      </c>
      <c r="S43" s="13">
        <v>18079</v>
      </c>
      <c r="T43" s="13" t="s">
        <v>410</v>
      </c>
      <c r="U43" s="16" t="s">
        <v>450</v>
      </c>
      <c r="V43" s="16">
        <v>377</v>
      </c>
      <c r="W43" s="16">
        <v>308</v>
      </c>
      <c r="X43" s="17">
        <v>0.8169761273209549</v>
      </c>
    </row>
    <row r="44" spans="1:24" ht="15">
      <c r="A44" s="13">
        <v>18081</v>
      </c>
      <c r="B44" s="13" t="s">
        <v>410</v>
      </c>
      <c r="C44" s="16" t="s">
        <v>451</v>
      </c>
      <c r="D44" s="13">
        <v>1292</v>
      </c>
      <c r="E44" s="39">
        <v>0.8055645733553658</v>
      </c>
      <c r="F44" s="13">
        <v>1219</v>
      </c>
      <c r="G44" s="39">
        <v>0.837841720611231</v>
      </c>
      <c r="I44" s="43">
        <v>18081</v>
      </c>
      <c r="J44" s="16" t="s">
        <v>554</v>
      </c>
      <c r="K44" s="41">
        <v>0.36235567693264475</v>
      </c>
      <c r="L44" s="41">
        <v>0.20640564583727658</v>
      </c>
      <c r="M44" s="41">
        <v>0.05740475353540816</v>
      </c>
      <c r="N44" s="41">
        <v>0.14808155098288403</v>
      </c>
      <c r="O44" s="41">
        <v>0.08278127788443339</v>
      </c>
      <c r="P44" s="44">
        <f t="shared" si="2"/>
        <v>0.8570289051726468</v>
      </c>
      <c r="Q44" s="44">
        <f t="shared" si="3"/>
        <v>0.2882675824027256</v>
      </c>
      <c r="S44" s="13">
        <v>18081</v>
      </c>
      <c r="T44" s="13" t="s">
        <v>410</v>
      </c>
      <c r="U44" s="16" t="s">
        <v>451</v>
      </c>
      <c r="V44" s="16">
        <v>1659</v>
      </c>
      <c r="W44" s="16">
        <v>1525</v>
      </c>
      <c r="X44" s="17">
        <v>0.9192284508740205</v>
      </c>
    </row>
    <row r="45" spans="1:24" ht="15">
      <c r="A45" s="13">
        <v>18083</v>
      </c>
      <c r="B45" s="13" t="s">
        <v>410</v>
      </c>
      <c r="C45" s="16" t="s">
        <v>452</v>
      </c>
      <c r="D45" s="13">
        <v>219</v>
      </c>
      <c r="E45" s="39">
        <v>0.658860585883004</v>
      </c>
      <c r="F45" s="13">
        <v>220</v>
      </c>
      <c r="G45" s="39">
        <v>0.6625649830411343</v>
      </c>
      <c r="I45" s="43">
        <v>18083</v>
      </c>
      <c r="J45" s="16" t="s">
        <v>555</v>
      </c>
      <c r="K45" s="41">
        <v>0.3724512366780615</v>
      </c>
      <c r="L45" s="41">
        <v>0.18660768147999196</v>
      </c>
      <c r="M45" s="41">
        <v>0.11385481600643475</v>
      </c>
      <c r="N45" s="41">
        <v>0.07532676452845365</v>
      </c>
      <c r="O45" s="41">
        <v>0.06861049668208324</v>
      </c>
      <c r="P45" s="44">
        <f t="shared" si="2"/>
        <v>0.8168509953750251</v>
      </c>
      <c r="Q45" s="44">
        <f t="shared" si="3"/>
        <v>0.2577920772169716</v>
      </c>
      <c r="S45" s="13">
        <v>18083</v>
      </c>
      <c r="T45" s="13" t="s">
        <v>410</v>
      </c>
      <c r="U45" s="16" t="s">
        <v>452</v>
      </c>
      <c r="V45" s="16">
        <v>380</v>
      </c>
      <c r="W45" s="16">
        <v>314</v>
      </c>
      <c r="X45" s="17">
        <v>0.8263157894736842</v>
      </c>
    </row>
    <row r="46" spans="1:24" ht="15">
      <c r="A46" s="13">
        <v>18085</v>
      </c>
      <c r="B46" s="13" t="s">
        <v>410</v>
      </c>
      <c r="C46" s="16" t="s">
        <v>453</v>
      </c>
      <c r="D46" s="13">
        <v>675</v>
      </c>
      <c r="E46" s="39">
        <v>0.7289350909357873</v>
      </c>
      <c r="F46" s="13">
        <v>641</v>
      </c>
      <c r="G46" s="39">
        <v>0.7852340034412484</v>
      </c>
      <c r="I46" s="43">
        <v>18085</v>
      </c>
      <c r="J46" s="16" t="s">
        <v>556</v>
      </c>
      <c r="K46" s="41">
        <v>0.42077999278177614</v>
      </c>
      <c r="L46" s="41">
        <v>0.19877714795235973</v>
      </c>
      <c r="M46" s="41">
        <v>0.04793749867312061</v>
      </c>
      <c r="N46" s="41">
        <v>0.09126807209731864</v>
      </c>
      <c r="O46" s="41">
        <v>0.05729995966286648</v>
      </c>
      <c r="P46" s="44">
        <f t="shared" si="2"/>
        <v>0.8160626711674416</v>
      </c>
      <c r="Q46" s="44">
        <f t="shared" si="3"/>
        <v>0.19650553043330576</v>
      </c>
      <c r="S46" s="13">
        <v>18085</v>
      </c>
      <c r="T46" s="13" t="s">
        <v>410</v>
      </c>
      <c r="U46" s="16" t="s">
        <v>453</v>
      </c>
      <c r="V46" s="16">
        <v>1015</v>
      </c>
      <c r="W46" s="16">
        <v>853</v>
      </c>
      <c r="X46" s="17">
        <v>0.8403940886699507</v>
      </c>
    </row>
    <row r="47" spans="1:24" ht="15">
      <c r="A47" s="13">
        <v>18087</v>
      </c>
      <c r="B47" s="13" t="s">
        <v>410</v>
      </c>
      <c r="C47" s="16" t="s">
        <v>454</v>
      </c>
      <c r="D47" s="13">
        <v>309</v>
      </c>
      <c r="E47" s="39">
        <v>0.7272689373851157</v>
      </c>
      <c r="F47" s="13">
        <v>309</v>
      </c>
      <c r="G47" s="39">
        <v>0.8016329662062316</v>
      </c>
      <c r="I47" s="43">
        <v>18087</v>
      </c>
      <c r="J47" s="16" t="s">
        <v>557</v>
      </c>
      <c r="K47" s="41">
        <v>0.3386956298990727</v>
      </c>
      <c r="L47" s="41">
        <v>0.1401711153235309</v>
      </c>
      <c r="M47" s="41">
        <v>0.03447922537015216</v>
      </c>
      <c r="N47" s="41">
        <v>0.05307648957426098</v>
      </c>
      <c r="O47" s="41">
        <v>0.035503868026025925</v>
      </c>
      <c r="P47" s="44">
        <f t="shared" si="2"/>
        <v>0.6019263281930426</v>
      </c>
      <c r="Q47" s="44">
        <f t="shared" si="3"/>
        <v>0.12305958297043906</v>
      </c>
      <c r="S47" s="13">
        <v>18087</v>
      </c>
      <c r="T47" s="13" t="s">
        <v>410</v>
      </c>
      <c r="U47" s="16" t="s">
        <v>454</v>
      </c>
      <c r="V47" s="16">
        <v>432</v>
      </c>
      <c r="W47" s="16">
        <v>379</v>
      </c>
      <c r="X47" s="17">
        <v>0.8773148148148148</v>
      </c>
    </row>
    <row r="48" spans="1:24" ht="15">
      <c r="A48" s="13">
        <v>18089</v>
      </c>
      <c r="B48" s="13" t="s">
        <v>410</v>
      </c>
      <c r="C48" s="16" t="s">
        <v>455</v>
      </c>
      <c r="D48" s="13">
        <v>3638</v>
      </c>
      <c r="E48" s="39">
        <v>0.6982253097425264</v>
      </c>
      <c r="F48" s="13">
        <v>3375</v>
      </c>
      <c r="G48" s="39">
        <v>0.7143015562773586</v>
      </c>
      <c r="I48" s="43">
        <v>18089</v>
      </c>
      <c r="J48" s="16" t="s">
        <v>558</v>
      </c>
      <c r="K48" s="41">
        <v>0.37289987750628584</v>
      </c>
      <c r="L48" s="41">
        <v>0.2198568757655857</v>
      </c>
      <c r="M48" s="41">
        <v>0.052082393140352005</v>
      </c>
      <c r="N48" s="41">
        <v>0.10743021081812908</v>
      </c>
      <c r="O48" s="41">
        <v>0.054735349107085295</v>
      </c>
      <c r="P48" s="44">
        <f t="shared" si="2"/>
        <v>0.807004706337438</v>
      </c>
      <c r="Q48" s="44">
        <f t="shared" si="3"/>
        <v>0.21424795306556638</v>
      </c>
      <c r="S48" s="13">
        <v>18089</v>
      </c>
      <c r="T48" s="13" t="s">
        <v>410</v>
      </c>
      <c r="U48" s="16" t="s">
        <v>455</v>
      </c>
      <c r="V48" s="16">
        <v>5962</v>
      </c>
      <c r="W48" s="16">
        <v>4781</v>
      </c>
      <c r="X48" s="17">
        <v>0.8019121100301912</v>
      </c>
    </row>
    <row r="49" spans="1:24" ht="15">
      <c r="A49" s="13">
        <v>18091</v>
      </c>
      <c r="B49" s="13" t="s">
        <v>410</v>
      </c>
      <c r="C49" s="16" t="s">
        <v>456</v>
      </c>
      <c r="D49" s="13">
        <v>812</v>
      </c>
      <c r="E49" s="39">
        <v>0.7323334893996869</v>
      </c>
      <c r="F49" s="13">
        <v>748</v>
      </c>
      <c r="G49" s="39">
        <v>0.7216398457975043</v>
      </c>
      <c r="I49" s="43">
        <v>18091</v>
      </c>
      <c r="J49" s="16" t="s">
        <v>559</v>
      </c>
      <c r="K49" s="41">
        <v>0.4101026816597263</v>
      </c>
      <c r="L49" s="41">
        <v>0.20080571870379665</v>
      </c>
      <c r="M49" s="41">
        <v>0.05505744475943735</v>
      </c>
      <c r="N49" s="41">
        <v>0.0899719219239586</v>
      </c>
      <c r="O49" s="41">
        <v>0.04990301534120967</v>
      </c>
      <c r="P49" s="44">
        <f t="shared" si="2"/>
        <v>0.8058407823881286</v>
      </c>
      <c r="Q49" s="44">
        <f t="shared" si="3"/>
        <v>0.1949323820246056</v>
      </c>
      <c r="S49" s="13">
        <v>18091</v>
      </c>
      <c r="T49" s="13" t="s">
        <v>410</v>
      </c>
      <c r="U49" s="16" t="s">
        <v>456</v>
      </c>
      <c r="V49" s="16">
        <v>1236</v>
      </c>
      <c r="W49" s="16">
        <v>1042</v>
      </c>
      <c r="X49" s="17">
        <v>0.843042071197411</v>
      </c>
    </row>
    <row r="50" spans="1:24" ht="15">
      <c r="A50" s="13">
        <v>18093</v>
      </c>
      <c r="B50" s="13" t="s">
        <v>410</v>
      </c>
      <c r="C50" s="16" t="s">
        <v>457</v>
      </c>
      <c r="D50" s="13">
        <v>357</v>
      </c>
      <c r="E50" s="39">
        <v>0.7032242521179437</v>
      </c>
      <c r="F50" s="13">
        <v>347</v>
      </c>
      <c r="G50" s="39">
        <v>0.7601971146363654</v>
      </c>
      <c r="I50" s="43">
        <v>18093</v>
      </c>
      <c r="J50" s="16" t="s">
        <v>560</v>
      </c>
      <c r="K50" s="41">
        <v>0.4634803528468324</v>
      </c>
      <c r="L50" s="41">
        <v>0.1556375300721732</v>
      </c>
      <c r="M50" s="41">
        <v>0.047249398556535684</v>
      </c>
      <c r="N50" s="41">
        <v>0.06380112269446672</v>
      </c>
      <c r="O50" s="41">
        <v>0.04346431435445068</v>
      </c>
      <c r="P50" s="44">
        <f t="shared" si="2"/>
        <v>0.7736327185244586</v>
      </c>
      <c r="Q50" s="44">
        <f t="shared" si="3"/>
        <v>0.1545148356054531</v>
      </c>
      <c r="S50" s="13">
        <v>18093</v>
      </c>
      <c r="T50" s="13" t="s">
        <v>410</v>
      </c>
      <c r="U50" s="16" t="s">
        <v>457</v>
      </c>
      <c r="V50" s="16">
        <v>486</v>
      </c>
      <c r="W50" s="16">
        <v>404</v>
      </c>
      <c r="X50" s="17">
        <v>0.831275720164609</v>
      </c>
    </row>
    <row r="51" spans="1:24" ht="15">
      <c r="A51" s="13">
        <v>18095</v>
      </c>
      <c r="B51" s="13" t="s">
        <v>410</v>
      </c>
      <c r="C51" s="16" t="s">
        <v>458</v>
      </c>
      <c r="D51" s="13">
        <v>804</v>
      </c>
      <c r="E51" s="39">
        <v>0.6796725114937896</v>
      </c>
      <c r="F51" s="13">
        <v>763</v>
      </c>
      <c r="G51" s="39">
        <v>0.6879736306614509</v>
      </c>
      <c r="I51" s="43">
        <v>18095</v>
      </c>
      <c r="J51" s="16" t="s">
        <v>561</v>
      </c>
      <c r="K51" s="41">
        <v>0.40018779762570145</v>
      </c>
      <c r="L51" s="41">
        <v>0.19727693442732902</v>
      </c>
      <c r="M51" s="41">
        <v>0.05990520691274118</v>
      </c>
      <c r="N51" s="41">
        <v>0.08861141541281943</v>
      </c>
      <c r="O51" s="41">
        <v>0.05525497999061012</v>
      </c>
      <c r="P51" s="44">
        <f t="shared" si="2"/>
        <v>0.8012363343692012</v>
      </c>
      <c r="Q51" s="44">
        <f t="shared" si="3"/>
        <v>0.20377160231617075</v>
      </c>
      <c r="S51" s="13">
        <v>18095</v>
      </c>
      <c r="T51" s="13" t="s">
        <v>410</v>
      </c>
      <c r="U51" s="16" t="s">
        <v>458</v>
      </c>
      <c r="V51" s="16">
        <v>1409</v>
      </c>
      <c r="W51" s="16">
        <v>1053</v>
      </c>
      <c r="X51" s="17">
        <v>0.7473385379701917</v>
      </c>
    </row>
    <row r="52" spans="1:24" ht="15">
      <c r="A52" s="13">
        <v>18097</v>
      </c>
      <c r="B52" s="13" t="s">
        <v>410</v>
      </c>
      <c r="C52" s="16" t="s">
        <v>459</v>
      </c>
      <c r="D52" s="13">
        <v>5111</v>
      </c>
      <c r="E52" s="39">
        <v>0.6250990100626226</v>
      </c>
      <c r="F52" s="13">
        <v>4851</v>
      </c>
      <c r="G52" s="39">
        <v>0.6524994318724205</v>
      </c>
      <c r="I52" s="43">
        <v>18097</v>
      </c>
      <c r="J52" s="16" t="s">
        <v>562</v>
      </c>
      <c r="K52" s="41">
        <v>0.29630198442883754</v>
      </c>
      <c r="L52" s="41">
        <v>0.21042570452373166</v>
      </c>
      <c r="M52" s="41">
        <v>0.055758421129659105</v>
      </c>
      <c r="N52" s="41">
        <v>0.16698436559889712</v>
      </c>
      <c r="O52" s="41">
        <v>0.08696398468540578</v>
      </c>
      <c r="P52" s="44">
        <f t="shared" si="2"/>
        <v>0.8164344603665312</v>
      </c>
      <c r="Q52" s="44">
        <f t="shared" si="3"/>
        <v>0.309706771413962</v>
      </c>
      <c r="S52" s="13">
        <v>18097</v>
      </c>
      <c r="T52" s="13" t="s">
        <v>410</v>
      </c>
      <c r="U52" s="16" t="s">
        <v>459</v>
      </c>
      <c r="V52" s="16">
        <v>8631</v>
      </c>
      <c r="W52" s="16">
        <v>6820</v>
      </c>
      <c r="X52" s="17">
        <v>0.7901749507588923</v>
      </c>
    </row>
    <row r="53" spans="1:24" ht="15">
      <c r="A53" s="13">
        <v>18099</v>
      </c>
      <c r="B53" s="13" t="s">
        <v>410</v>
      </c>
      <c r="C53" s="16" t="s">
        <v>460</v>
      </c>
      <c r="D53" s="13">
        <v>393</v>
      </c>
      <c r="E53" s="39">
        <v>0.7208965107760927</v>
      </c>
      <c r="F53" s="13">
        <v>433</v>
      </c>
      <c r="G53" s="39">
        <v>0.8407137093088246</v>
      </c>
      <c r="I53" s="43">
        <v>18099</v>
      </c>
      <c r="J53" s="16" t="s">
        <v>563</v>
      </c>
      <c r="K53" s="41">
        <v>0.41057608124671685</v>
      </c>
      <c r="L53" s="41">
        <v>0.1787777972334092</v>
      </c>
      <c r="M53" s="41">
        <v>0.05932411136403432</v>
      </c>
      <c r="N53" s="41">
        <v>0.08979163018735772</v>
      </c>
      <c r="O53" s="41">
        <v>0.05935913150061285</v>
      </c>
      <c r="P53" s="44">
        <f t="shared" si="2"/>
        <v>0.797828751532131</v>
      </c>
      <c r="Q53" s="44">
        <f t="shared" si="3"/>
        <v>0.2084748730520049</v>
      </c>
      <c r="S53" s="13">
        <v>18099</v>
      </c>
      <c r="T53" s="13" t="s">
        <v>410</v>
      </c>
      <c r="U53" s="16" t="s">
        <v>460</v>
      </c>
      <c r="V53" s="16">
        <v>612</v>
      </c>
      <c r="W53" s="16">
        <v>529</v>
      </c>
      <c r="X53" s="17">
        <v>0.8643790849673203</v>
      </c>
    </row>
    <row r="54" spans="1:24" ht="15">
      <c r="A54" s="13">
        <v>18101</v>
      </c>
      <c r="B54" s="13" t="s">
        <v>410</v>
      </c>
      <c r="C54" s="16" t="s">
        <v>461</v>
      </c>
      <c r="D54" s="13">
        <v>84</v>
      </c>
      <c r="E54" s="39">
        <v>0.7543428793428794</v>
      </c>
      <c r="F54" s="13">
        <v>79</v>
      </c>
      <c r="G54" s="39">
        <v>0.8693458440293883</v>
      </c>
      <c r="I54" s="43">
        <v>18101</v>
      </c>
      <c r="J54" s="16" t="s">
        <v>564</v>
      </c>
      <c r="K54" s="41">
        <v>0.4230116048683838</v>
      </c>
      <c r="L54" s="41">
        <v>0.15043872063402208</v>
      </c>
      <c r="M54" s="41">
        <v>0.08024341919048966</v>
      </c>
      <c r="N54" s="41">
        <v>0.04542881403906029</v>
      </c>
      <c r="O54" s="41">
        <v>0.04302292669119728</v>
      </c>
      <c r="P54" s="44">
        <f t="shared" si="2"/>
        <v>0.7421454854231533</v>
      </c>
      <c r="Q54" s="44">
        <f t="shared" si="3"/>
        <v>0.16869515992074724</v>
      </c>
      <c r="S54" s="13">
        <v>18101</v>
      </c>
      <c r="T54" s="13" t="s">
        <v>410</v>
      </c>
      <c r="U54" s="16" t="s">
        <v>461</v>
      </c>
      <c r="V54" s="16">
        <v>126</v>
      </c>
      <c r="W54" s="16">
        <v>99</v>
      </c>
      <c r="X54" s="17">
        <v>0.7857142857142857</v>
      </c>
    </row>
    <row r="55" spans="1:24" ht="15">
      <c r="A55" s="13">
        <v>18103</v>
      </c>
      <c r="B55" s="13" t="s">
        <v>410</v>
      </c>
      <c r="C55" s="16" t="s">
        <v>462</v>
      </c>
      <c r="D55" s="13">
        <v>375</v>
      </c>
      <c r="E55" s="39">
        <v>0.7513003509944843</v>
      </c>
      <c r="F55" s="13">
        <v>378</v>
      </c>
      <c r="G55" s="39">
        <v>0.8127353505484054</v>
      </c>
      <c r="I55" s="43">
        <v>18103</v>
      </c>
      <c r="J55" s="16" t="s">
        <v>565</v>
      </c>
      <c r="K55" s="41">
        <v>0.46198559454108923</v>
      </c>
      <c r="L55" s="41">
        <v>0.1953161197927636</v>
      </c>
      <c r="M55" s="41">
        <v>0.05753759319321006</v>
      </c>
      <c r="N55" s="41">
        <v>0.06394001937576345</v>
      </c>
      <c r="O55" s="41">
        <v>0.039762436291647364</v>
      </c>
      <c r="P55" s="44">
        <f t="shared" si="2"/>
        <v>0.8185417631944737</v>
      </c>
      <c r="Q55" s="44">
        <f t="shared" si="3"/>
        <v>0.16124004886062088</v>
      </c>
      <c r="S55" s="13">
        <v>18103</v>
      </c>
      <c r="T55" s="13" t="s">
        <v>410</v>
      </c>
      <c r="U55" s="16" t="s">
        <v>462</v>
      </c>
      <c r="V55" s="16">
        <v>510</v>
      </c>
      <c r="W55" s="16">
        <v>464</v>
      </c>
      <c r="X55" s="17">
        <v>0.9098039215686274</v>
      </c>
    </row>
    <row r="56" spans="1:24" ht="15">
      <c r="A56" s="13">
        <v>18105</v>
      </c>
      <c r="B56" s="13" t="s">
        <v>410</v>
      </c>
      <c r="C56" s="16" t="s">
        <v>463</v>
      </c>
      <c r="D56" s="13">
        <v>637</v>
      </c>
      <c r="E56" s="39">
        <v>0.7608591894145594</v>
      </c>
      <c r="F56" s="13">
        <v>538</v>
      </c>
      <c r="G56" s="39">
        <v>0.7676313178082069</v>
      </c>
      <c r="I56" s="43">
        <v>18105</v>
      </c>
      <c r="J56" s="16" t="s">
        <v>566</v>
      </c>
      <c r="K56" s="41">
        <v>0.26172334285147125</v>
      </c>
      <c r="L56" s="41">
        <v>0.17818259555039778</v>
      </c>
      <c r="M56" s="41">
        <v>0.04872574020064438</v>
      </c>
      <c r="N56" s="41">
        <v>0.19989616576829697</v>
      </c>
      <c r="O56" s="41">
        <v>0.1963841255783414</v>
      </c>
      <c r="P56" s="44">
        <f t="shared" si="2"/>
        <v>0.8849119699491518</v>
      </c>
      <c r="Q56" s="44">
        <f t="shared" si="3"/>
        <v>0.44500603154728274</v>
      </c>
      <c r="S56" s="13">
        <v>18105</v>
      </c>
      <c r="T56" s="13" t="s">
        <v>410</v>
      </c>
      <c r="U56" s="16" t="s">
        <v>463</v>
      </c>
      <c r="V56" s="16">
        <v>961</v>
      </c>
      <c r="W56" s="16">
        <v>821</v>
      </c>
      <c r="X56" s="17">
        <v>0.854318418314256</v>
      </c>
    </row>
    <row r="57" spans="1:24" ht="15">
      <c r="A57" s="13">
        <v>18107</v>
      </c>
      <c r="B57" s="13" t="s">
        <v>410</v>
      </c>
      <c r="C57" s="16" t="s">
        <v>464</v>
      </c>
      <c r="D57" s="13">
        <v>286</v>
      </c>
      <c r="E57" s="39">
        <v>0.7403284683829399</v>
      </c>
      <c r="F57" s="13">
        <v>292</v>
      </c>
      <c r="G57" s="39">
        <v>0.8356208110522653</v>
      </c>
      <c r="I57" s="43">
        <v>18107</v>
      </c>
      <c r="J57" s="16" t="s">
        <v>567</v>
      </c>
      <c r="K57" s="41">
        <v>0.4694502265213665</v>
      </c>
      <c r="L57" s="41">
        <v>0.1958287416840129</v>
      </c>
      <c r="M57" s="41">
        <v>0.04497775600995878</v>
      </c>
      <c r="N57" s="41">
        <v>0.09346557283376189</v>
      </c>
      <c r="O57" s="41">
        <v>0.053263132117056446</v>
      </c>
      <c r="P57" s="44">
        <f t="shared" si="2"/>
        <v>0.8569854291661565</v>
      </c>
      <c r="Q57" s="44">
        <f t="shared" si="3"/>
        <v>0.19170646096077712</v>
      </c>
      <c r="S57" s="13">
        <v>18107</v>
      </c>
      <c r="T57" s="13" t="s">
        <v>410</v>
      </c>
      <c r="U57" s="16" t="s">
        <v>464</v>
      </c>
      <c r="V57" s="16">
        <v>508</v>
      </c>
      <c r="W57" s="16">
        <v>475</v>
      </c>
      <c r="X57" s="17">
        <v>0.9350393700787402</v>
      </c>
    </row>
    <row r="58" spans="1:24" ht="15">
      <c r="A58" s="13">
        <v>18109</v>
      </c>
      <c r="B58" s="13" t="s">
        <v>410</v>
      </c>
      <c r="C58" s="16" t="s">
        <v>465</v>
      </c>
      <c r="D58" s="13">
        <v>490</v>
      </c>
      <c r="E58" s="39">
        <v>0.6004726799556586</v>
      </c>
      <c r="F58" s="13">
        <v>537</v>
      </c>
      <c r="G58" s="39">
        <v>0.7426287913961822</v>
      </c>
      <c r="I58" s="43">
        <v>18109</v>
      </c>
      <c r="J58" s="16" t="s">
        <v>568</v>
      </c>
      <c r="K58" s="41">
        <v>0.4497776343986912</v>
      </c>
      <c r="L58" s="41">
        <v>0.17399820264073554</v>
      </c>
      <c r="M58" s="41">
        <v>0.05698550591054681</v>
      </c>
      <c r="N58" s="41">
        <v>0.07795469732930847</v>
      </c>
      <c r="O58" s="41">
        <v>0.04781436504827523</v>
      </c>
      <c r="P58" s="44">
        <f t="shared" si="2"/>
        <v>0.8065304053275573</v>
      </c>
      <c r="Q58" s="44">
        <f t="shared" si="3"/>
        <v>0.18275456828813053</v>
      </c>
      <c r="S58" s="13">
        <v>18109</v>
      </c>
      <c r="T58" s="13" t="s">
        <v>410</v>
      </c>
      <c r="U58" s="16" t="s">
        <v>465</v>
      </c>
      <c r="V58" s="16">
        <v>862</v>
      </c>
      <c r="W58" s="16">
        <v>757</v>
      </c>
      <c r="X58" s="17">
        <v>0.8781902552204176</v>
      </c>
    </row>
    <row r="59" spans="1:24" ht="15">
      <c r="A59" s="13">
        <v>18111</v>
      </c>
      <c r="B59" s="13" t="s">
        <v>410</v>
      </c>
      <c r="C59" s="16" t="s">
        <v>466</v>
      </c>
      <c r="D59" s="13">
        <v>116</v>
      </c>
      <c r="E59" s="39">
        <v>0.6650246305418719</v>
      </c>
      <c r="F59" s="13">
        <v>114</v>
      </c>
      <c r="G59" s="39">
        <v>0.668059036480089</v>
      </c>
      <c r="I59" s="43">
        <v>18111</v>
      </c>
      <c r="J59" s="16" t="s">
        <v>569</v>
      </c>
      <c r="K59" s="41">
        <v>0.4982247284878864</v>
      </c>
      <c r="L59" s="41">
        <v>0.15121136173767752</v>
      </c>
      <c r="M59" s="41">
        <v>0.0414578111946533</v>
      </c>
      <c r="N59" s="41">
        <v>0.05889724310776942</v>
      </c>
      <c r="O59" s="41">
        <v>0.03717627401837928</v>
      </c>
      <c r="P59" s="44">
        <f t="shared" si="2"/>
        <v>0.786967418546366</v>
      </c>
      <c r="Q59" s="44">
        <f t="shared" si="3"/>
        <v>0.137531328320802</v>
      </c>
      <c r="S59" s="13">
        <v>18111</v>
      </c>
      <c r="T59" s="13" t="s">
        <v>410</v>
      </c>
      <c r="U59" s="16" t="s">
        <v>466</v>
      </c>
      <c r="V59" s="16">
        <v>196</v>
      </c>
      <c r="W59" s="16">
        <v>149</v>
      </c>
      <c r="X59" s="17">
        <v>0.7602040816326531</v>
      </c>
    </row>
    <row r="60" spans="1:24" ht="15">
      <c r="A60" s="13">
        <v>18113</v>
      </c>
      <c r="B60" s="13" t="s">
        <v>410</v>
      </c>
      <c r="C60" s="16" t="s">
        <v>467</v>
      </c>
      <c r="D60" s="13">
        <v>372</v>
      </c>
      <c r="E60" s="39">
        <v>0.7067396795949642</v>
      </c>
      <c r="F60" s="13">
        <v>362</v>
      </c>
      <c r="G60" s="39">
        <v>0.7907728983984574</v>
      </c>
      <c r="I60" s="43">
        <v>18113</v>
      </c>
      <c r="J60" s="16" t="s">
        <v>570</v>
      </c>
      <c r="K60" s="41">
        <v>0.43661133291307697</v>
      </c>
      <c r="L60" s="41">
        <v>0.17370596063598795</v>
      </c>
      <c r="M60" s="41">
        <v>0.05235693773201653</v>
      </c>
      <c r="N60" s="41">
        <v>0.07424528962667228</v>
      </c>
      <c r="O60" s="41">
        <v>0.03656230300483295</v>
      </c>
      <c r="P60" s="44">
        <f t="shared" si="2"/>
        <v>0.7734818239125868</v>
      </c>
      <c r="Q60" s="44">
        <f t="shared" si="3"/>
        <v>0.16316453036352177</v>
      </c>
      <c r="S60" s="13">
        <v>18113</v>
      </c>
      <c r="T60" s="13" t="s">
        <v>410</v>
      </c>
      <c r="U60" s="16" t="s">
        <v>467</v>
      </c>
      <c r="V60" s="16">
        <v>569</v>
      </c>
      <c r="W60" s="16">
        <v>449</v>
      </c>
      <c r="X60" s="17">
        <v>0.789103690685413</v>
      </c>
    </row>
    <row r="61" spans="1:24" ht="15">
      <c r="A61" s="13">
        <v>18115</v>
      </c>
      <c r="B61" s="13" t="s">
        <v>410</v>
      </c>
      <c r="C61" s="16" t="s">
        <v>468</v>
      </c>
      <c r="D61" s="13">
        <v>39</v>
      </c>
      <c r="E61" s="39">
        <v>0.7741935483870968</v>
      </c>
      <c r="F61" s="13">
        <v>39</v>
      </c>
      <c r="G61" s="39">
        <v>0.7580645161290323</v>
      </c>
      <c r="I61" s="43">
        <v>18115</v>
      </c>
      <c r="J61" s="16" t="s">
        <v>571</v>
      </c>
      <c r="K61" s="41">
        <v>0.44656084656084655</v>
      </c>
      <c r="L61" s="41">
        <v>0.1634920634920635</v>
      </c>
      <c r="M61" s="41">
        <v>0.05767195767195767</v>
      </c>
      <c r="N61" s="41">
        <v>0.07089947089947089</v>
      </c>
      <c r="O61" s="41">
        <v>0.04523809523809524</v>
      </c>
      <c r="P61" s="44">
        <f t="shared" si="2"/>
        <v>0.7838624338624338</v>
      </c>
      <c r="Q61" s="44">
        <f t="shared" si="3"/>
        <v>0.1738095238095238</v>
      </c>
      <c r="S61" s="13">
        <v>18115</v>
      </c>
      <c r="T61" s="13" t="s">
        <v>410</v>
      </c>
      <c r="U61" s="16" t="s">
        <v>468</v>
      </c>
      <c r="V61" s="16">
        <v>78</v>
      </c>
      <c r="W61" s="16">
        <v>66</v>
      </c>
      <c r="X61" s="17">
        <v>0.8461538461538461</v>
      </c>
    </row>
    <row r="62" spans="1:24" ht="15">
      <c r="A62" s="13">
        <v>18117</v>
      </c>
      <c r="B62" s="13" t="s">
        <v>410</v>
      </c>
      <c r="C62" s="16" t="s">
        <v>469</v>
      </c>
      <c r="D62" s="13">
        <v>161</v>
      </c>
      <c r="E62" s="39">
        <v>0.6195016363439224</v>
      </c>
      <c r="F62" s="13">
        <v>163</v>
      </c>
      <c r="G62" s="39">
        <v>0.6777391399401906</v>
      </c>
      <c r="I62" s="43">
        <v>18117</v>
      </c>
      <c r="J62" s="16" t="s">
        <v>572</v>
      </c>
      <c r="K62" s="41">
        <v>0.45280074894679356</v>
      </c>
      <c r="L62" s="41">
        <v>0.15080355749726945</v>
      </c>
      <c r="M62" s="41">
        <v>0.032922452800748944</v>
      </c>
      <c r="N62" s="41">
        <v>0.05359650491496333</v>
      </c>
      <c r="O62" s="41">
        <v>0.04821344983616789</v>
      </c>
      <c r="P62" s="44">
        <f t="shared" si="2"/>
        <v>0.7383367139959433</v>
      </c>
      <c r="Q62" s="44">
        <f t="shared" si="3"/>
        <v>0.13473240755188015</v>
      </c>
      <c r="S62" s="13">
        <v>18117</v>
      </c>
      <c r="T62" s="13" t="s">
        <v>410</v>
      </c>
      <c r="U62" s="16" t="s">
        <v>469</v>
      </c>
      <c r="V62" s="16">
        <v>258</v>
      </c>
      <c r="W62" s="16">
        <v>227</v>
      </c>
      <c r="X62" s="17">
        <v>0.8798449612403101</v>
      </c>
    </row>
    <row r="63" spans="1:24" ht="15">
      <c r="A63" s="13">
        <v>18119</v>
      </c>
      <c r="B63" s="13" t="s">
        <v>410</v>
      </c>
      <c r="C63" s="16" t="s">
        <v>470</v>
      </c>
      <c r="D63" s="13">
        <v>140</v>
      </c>
      <c r="E63" s="39">
        <v>0.694560669456067</v>
      </c>
      <c r="F63" s="13">
        <v>131</v>
      </c>
      <c r="G63" s="39">
        <v>0.6234309623430963</v>
      </c>
      <c r="I63" s="43">
        <v>18119</v>
      </c>
      <c r="J63" s="16" t="s">
        <v>573</v>
      </c>
      <c r="K63" s="41">
        <v>0.43409343715239157</v>
      </c>
      <c r="L63" s="41">
        <v>0.17957452725250278</v>
      </c>
      <c r="M63" s="41">
        <v>0.04317296996662959</v>
      </c>
      <c r="N63" s="41">
        <v>0.05561735261401557</v>
      </c>
      <c r="O63" s="41">
        <v>0.0360817575083426</v>
      </c>
      <c r="P63" s="44">
        <f t="shared" si="2"/>
        <v>0.7485400444938821</v>
      </c>
      <c r="Q63" s="44">
        <f t="shared" si="3"/>
        <v>0.13487208008898777</v>
      </c>
      <c r="S63" s="13">
        <v>18119</v>
      </c>
      <c r="T63" s="13" t="s">
        <v>410</v>
      </c>
      <c r="U63" s="16" t="s">
        <v>470</v>
      </c>
      <c r="V63" s="16">
        <v>204</v>
      </c>
      <c r="W63" s="16">
        <v>150</v>
      </c>
      <c r="X63" s="17">
        <v>0.7352941176470589</v>
      </c>
    </row>
    <row r="64" spans="1:24" ht="15">
      <c r="A64" s="13">
        <v>18121</v>
      </c>
      <c r="B64" s="13" t="s">
        <v>410</v>
      </c>
      <c r="C64" s="16" t="s">
        <v>471</v>
      </c>
      <c r="D64" s="13">
        <v>107</v>
      </c>
      <c r="E64" s="39">
        <v>0.6523040822106243</v>
      </c>
      <c r="F64" s="13">
        <v>116</v>
      </c>
      <c r="G64" s="39">
        <v>0.7366584564860427</v>
      </c>
      <c r="I64" s="43">
        <v>18121</v>
      </c>
      <c r="J64" s="16" t="s">
        <v>574</v>
      </c>
      <c r="K64" s="41">
        <v>0.4562273988730973</v>
      </c>
      <c r="L64" s="41">
        <v>0.19174165335127408</v>
      </c>
      <c r="M64" s="41">
        <v>0.041628122109158186</v>
      </c>
      <c r="N64" s="41">
        <v>0.07005298124632074</v>
      </c>
      <c r="O64" s="41">
        <v>0.04574888571188294</v>
      </c>
      <c r="P64" s="44">
        <f t="shared" si="2"/>
        <v>0.8053990412917333</v>
      </c>
      <c r="Q64" s="44">
        <f t="shared" si="3"/>
        <v>0.15742998906736186</v>
      </c>
      <c r="S64" s="13">
        <v>18121</v>
      </c>
      <c r="T64" s="13" t="s">
        <v>410</v>
      </c>
      <c r="U64" s="16" t="s">
        <v>471</v>
      </c>
      <c r="V64" s="16">
        <v>209</v>
      </c>
      <c r="W64" s="16">
        <v>175</v>
      </c>
      <c r="X64" s="17">
        <v>0.8373205741626795</v>
      </c>
    </row>
    <row r="65" spans="1:24" ht="15">
      <c r="A65" s="13">
        <v>18123</v>
      </c>
      <c r="B65" s="13" t="s">
        <v>410</v>
      </c>
      <c r="C65" s="16" t="s">
        <v>472</v>
      </c>
      <c r="D65" s="13">
        <v>129</v>
      </c>
      <c r="E65" s="39">
        <v>0.726399547876976</v>
      </c>
      <c r="F65" s="13">
        <v>121</v>
      </c>
      <c r="G65" s="39">
        <v>0.7266004458517829</v>
      </c>
      <c r="I65" s="43">
        <v>18123</v>
      </c>
      <c r="J65" s="16" t="s">
        <v>575</v>
      </c>
      <c r="K65" s="41">
        <v>0.45468823621799903</v>
      </c>
      <c r="L65" s="41">
        <v>0.15462541228207946</v>
      </c>
      <c r="M65" s="41">
        <v>0.04224909690592116</v>
      </c>
      <c r="N65" s="41">
        <v>0.05151562745406</v>
      </c>
      <c r="O65" s="41">
        <v>0.04444793466310664</v>
      </c>
      <c r="P65" s="44">
        <f t="shared" si="2"/>
        <v>0.7475263075231663</v>
      </c>
      <c r="Q65" s="44">
        <f t="shared" si="3"/>
        <v>0.1382126590230878</v>
      </c>
      <c r="S65" s="13">
        <v>18123</v>
      </c>
      <c r="T65" s="13" t="s">
        <v>410</v>
      </c>
      <c r="U65" s="16" t="s">
        <v>472</v>
      </c>
      <c r="V65" s="16">
        <v>251</v>
      </c>
      <c r="W65" s="16">
        <v>213</v>
      </c>
      <c r="X65" s="17">
        <v>0.848605577689243</v>
      </c>
    </row>
    <row r="66" spans="1:24" ht="15">
      <c r="A66" s="13">
        <v>18125</v>
      </c>
      <c r="B66" s="13" t="s">
        <v>410</v>
      </c>
      <c r="C66" s="16" t="s">
        <v>473</v>
      </c>
      <c r="D66" s="13">
        <v>78</v>
      </c>
      <c r="E66" s="39">
        <v>0.671875</v>
      </c>
      <c r="F66" s="13">
        <v>84</v>
      </c>
      <c r="G66" s="39">
        <v>0.765625</v>
      </c>
      <c r="I66" s="43">
        <v>18125</v>
      </c>
      <c r="J66" s="16" t="s">
        <v>576</v>
      </c>
      <c r="K66" s="41">
        <v>0.454586998743288</v>
      </c>
      <c r="L66" s="41">
        <v>0.1486347537986976</v>
      </c>
      <c r="M66" s="41">
        <v>0.06809094024905747</v>
      </c>
      <c r="N66" s="41">
        <v>0.046155603792985264</v>
      </c>
      <c r="O66" s="41">
        <v>0.03827259225408432</v>
      </c>
      <c r="P66" s="44">
        <f t="shared" si="2"/>
        <v>0.7557408888381126</v>
      </c>
      <c r="Q66" s="44">
        <f t="shared" si="3"/>
        <v>0.15251913629612707</v>
      </c>
      <c r="S66" s="13">
        <v>18125</v>
      </c>
      <c r="T66" s="13" t="s">
        <v>410</v>
      </c>
      <c r="U66" s="16" t="s">
        <v>473</v>
      </c>
      <c r="V66" s="16">
        <v>156</v>
      </c>
      <c r="W66" s="16">
        <v>142</v>
      </c>
      <c r="X66" s="17">
        <v>0.9102564102564102</v>
      </c>
    </row>
    <row r="67" spans="1:24" ht="15">
      <c r="A67" s="13">
        <v>18127</v>
      </c>
      <c r="B67" s="13" t="s">
        <v>410</v>
      </c>
      <c r="C67" s="16" t="s">
        <v>474</v>
      </c>
      <c r="D67" s="13">
        <v>1561</v>
      </c>
      <c r="E67" s="39">
        <v>0.8240718726783167</v>
      </c>
      <c r="F67" s="13">
        <v>1439</v>
      </c>
      <c r="G67" s="39">
        <v>0.8298841441004822</v>
      </c>
      <c r="I67" s="43">
        <v>18127</v>
      </c>
      <c r="J67" s="16" t="s">
        <v>577</v>
      </c>
      <c r="K67" s="41">
        <v>0.3801528657026106</v>
      </c>
      <c r="L67" s="41">
        <v>0.2165950329232919</v>
      </c>
      <c r="M67" s="41">
        <v>0.05992886028244162</v>
      </c>
      <c r="N67" s="41">
        <v>0.13490080667358303</v>
      </c>
      <c r="O67" s="41">
        <v>0.09102072791175288</v>
      </c>
      <c r="P67" s="44">
        <f t="shared" si="2"/>
        <v>0.88259829349368</v>
      </c>
      <c r="Q67" s="44">
        <f t="shared" si="3"/>
        <v>0.2858503948677775</v>
      </c>
      <c r="S67" s="13">
        <v>18127</v>
      </c>
      <c r="T67" s="13" t="s">
        <v>410</v>
      </c>
      <c r="U67" s="16" t="s">
        <v>474</v>
      </c>
      <c r="V67" s="16">
        <v>2051</v>
      </c>
      <c r="W67" s="16">
        <v>1849</v>
      </c>
      <c r="X67" s="17">
        <v>0.901511457825451</v>
      </c>
    </row>
    <row r="68" spans="1:24" ht="15">
      <c r="A68" s="13">
        <v>18129</v>
      </c>
      <c r="B68" s="13" t="s">
        <v>410</v>
      </c>
      <c r="C68" s="16" t="s">
        <v>475</v>
      </c>
      <c r="D68" s="13">
        <v>238</v>
      </c>
      <c r="E68" s="39">
        <v>0.8364339969781378</v>
      </c>
      <c r="F68" s="13">
        <v>202</v>
      </c>
      <c r="G68" s="39">
        <v>0.8770423783598</v>
      </c>
      <c r="I68" s="43">
        <v>18129</v>
      </c>
      <c r="J68" s="16" t="s">
        <v>578</v>
      </c>
      <c r="K68" s="41">
        <v>0.41836907928244016</v>
      </c>
      <c r="L68" s="41">
        <v>0.21560749250183917</v>
      </c>
      <c r="M68" s="41">
        <v>0.06287137117310848</v>
      </c>
      <c r="N68" s="41">
        <v>0.09116631769565955</v>
      </c>
      <c r="O68" s="41">
        <v>0.05647671325901194</v>
      </c>
      <c r="P68" s="44">
        <f aca="true" t="shared" si="4" ref="P68:P95">SUM(K68:O68)</f>
        <v>0.8444909739120593</v>
      </c>
      <c r="Q68" s="44">
        <f aca="true" t="shared" si="5" ref="Q68:Q95">SUM(M68:O68)</f>
        <v>0.21051440212777997</v>
      </c>
      <c r="S68" s="13">
        <v>18129</v>
      </c>
      <c r="T68" s="13" t="s">
        <v>410</v>
      </c>
      <c r="U68" s="16" t="s">
        <v>475</v>
      </c>
      <c r="V68" s="16">
        <v>322</v>
      </c>
      <c r="W68" s="16">
        <v>294</v>
      </c>
      <c r="X68" s="17">
        <v>0.9130434782608695</v>
      </c>
    </row>
    <row r="69" spans="1:24" ht="15">
      <c r="A69" s="13">
        <v>18131</v>
      </c>
      <c r="B69" s="13" t="s">
        <v>410</v>
      </c>
      <c r="C69" s="16" t="s">
        <v>476</v>
      </c>
      <c r="D69" s="13">
        <v>90</v>
      </c>
      <c r="E69" s="39">
        <v>0.6546821171312246</v>
      </c>
      <c r="F69" s="13">
        <v>98</v>
      </c>
      <c r="G69" s="39">
        <v>0.7576698389972965</v>
      </c>
      <c r="I69" s="43">
        <v>18131</v>
      </c>
      <c r="J69" s="16" t="s">
        <v>579</v>
      </c>
      <c r="K69" s="41">
        <v>0.45065279929187874</v>
      </c>
      <c r="L69" s="41">
        <v>0.1896437264881611</v>
      </c>
      <c r="M69" s="41">
        <v>0.054768754149148044</v>
      </c>
      <c r="N69" s="41">
        <v>0.06937375525558752</v>
      </c>
      <c r="O69" s="41">
        <v>0.033193184332817</v>
      </c>
      <c r="P69" s="44">
        <f t="shared" si="4"/>
        <v>0.7976322195175924</v>
      </c>
      <c r="Q69" s="44">
        <f t="shared" si="5"/>
        <v>0.15733569373755257</v>
      </c>
      <c r="S69" s="13">
        <v>18131</v>
      </c>
      <c r="T69" s="13" t="s">
        <v>410</v>
      </c>
      <c r="U69" s="16" t="s">
        <v>476</v>
      </c>
      <c r="V69" s="16">
        <v>192</v>
      </c>
      <c r="W69" s="16">
        <v>170</v>
      </c>
      <c r="X69" s="17">
        <v>0.8854166666666666</v>
      </c>
    </row>
    <row r="70" spans="1:24" ht="15">
      <c r="A70" s="13">
        <v>18133</v>
      </c>
      <c r="B70" s="13" t="s">
        <v>410</v>
      </c>
      <c r="C70" s="16" t="s">
        <v>477</v>
      </c>
      <c r="D70" s="13">
        <v>324</v>
      </c>
      <c r="E70" s="39">
        <v>0.7276861191836689</v>
      </c>
      <c r="F70" s="13">
        <v>293</v>
      </c>
      <c r="G70" s="39">
        <v>0.7548769213153713</v>
      </c>
      <c r="I70" s="43">
        <v>18133</v>
      </c>
      <c r="J70" s="16" t="s">
        <v>580</v>
      </c>
      <c r="K70" s="41">
        <v>0.48179419525065964</v>
      </c>
      <c r="L70" s="41">
        <v>0.14859278803869833</v>
      </c>
      <c r="M70" s="41">
        <v>0.05074758135444151</v>
      </c>
      <c r="N70" s="41">
        <v>0.07321899736147758</v>
      </c>
      <c r="O70" s="41">
        <v>0.05787159190853122</v>
      </c>
      <c r="P70" s="44">
        <f t="shared" si="4"/>
        <v>0.8122251539138082</v>
      </c>
      <c r="Q70" s="44">
        <f t="shared" si="5"/>
        <v>0.18183817062445032</v>
      </c>
      <c r="S70" s="13">
        <v>18133</v>
      </c>
      <c r="T70" s="13" t="s">
        <v>410</v>
      </c>
      <c r="U70" s="16" t="s">
        <v>477</v>
      </c>
      <c r="V70" s="16">
        <v>505</v>
      </c>
      <c r="W70" s="16">
        <v>417</v>
      </c>
      <c r="X70" s="17">
        <v>0.8257425742574257</v>
      </c>
    </row>
    <row r="71" spans="1:24" ht="15">
      <c r="A71" s="13">
        <v>18135</v>
      </c>
      <c r="B71" s="13" t="s">
        <v>410</v>
      </c>
      <c r="C71" s="16" t="s">
        <v>478</v>
      </c>
      <c r="D71" s="13">
        <v>215</v>
      </c>
      <c r="E71" s="39">
        <v>0.6786491446073821</v>
      </c>
      <c r="F71" s="13">
        <v>207</v>
      </c>
      <c r="G71" s="39">
        <v>0.7138550568041151</v>
      </c>
      <c r="I71" s="43">
        <v>18135</v>
      </c>
      <c r="J71" s="16" t="s">
        <v>581</v>
      </c>
      <c r="K71" s="41">
        <v>0.47520480611687604</v>
      </c>
      <c r="L71" s="41">
        <v>0.17476788640087385</v>
      </c>
      <c r="M71" s="41">
        <v>0.04724194429273621</v>
      </c>
      <c r="N71" s="41">
        <v>0.05685417804478427</v>
      </c>
      <c r="O71" s="41">
        <v>0.04221736755871109</v>
      </c>
      <c r="P71" s="44">
        <f t="shared" si="4"/>
        <v>0.7962861824139815</v>
      </c>
      <c r="Q71" s="44">
        <f t="shared" si="5"/>
        <v>0.14631348989623158</v>
      </c>
      <c r="S71" s="13">
        <v>18135</v>
      </c>
      <c r="T71" s="13" t="s">
        <v>410</v>
      </c>
      <c r="U71" s="16" t="s">
        <v>478</v>
      </c>
      <c r="V71" s="16">
        <v>356</v>
      </c>
      <c r="W71" s="16">
        <v>313</v>
      </c>
      <c r="X71" s="17">
        <v>0.8792134831460674</v>
      </c>
    </row>
    <row r="72" spans="1:24" ht="15">
      <c r="A72" s="13">
        <v>18137</v>
      </c>
      <c r="B72" s="13" t="s">
        <v>410</v>
      </c>
      <c r="C72" s="16" t="s">
        <v>479</v>
      </c>
      <c r="D72" s="13">
        <v>292</v>
      </c>
      <c r="E72" s="39">
        <v>0.7753433566576404</v>
      </c>
      <c r="F72" s="13">
        <v>268</v>
      </c>
      <c r="G72" s="39">
        <v>0.8184337662595937</v>
      </c>
      <c r="I72" s="43">
        <v>18137</v>
      </c>
      <c r="J72" s="16" t="s">
        <v>582</v>
      </c>
      <c r="K72" s="41">
        <v>0.46790391730780523</v>
      </c>
      <c r="L72" s="41">
        <v>0.15639866095025548</v>
      </c>
      <c r="M72" s="41">
        <v>0.04986198390791097</v>
      </c>
      <c r="N72" s="41">
        <v>0.067539789745698</v>
      </c>
      <c r="O72" s="41">
        <v>0.04768896458565807</v>
      </c>
      <c r="P72" s="44">
        <f t="shared" si="4"/>
        <v>0.7893933164973277</v>
      </c>
      <c r="Q72" s="44">
        <f t="shared" si="5"/>
        <v>0.16509073823926704</v>
      </c>
      <c r="S72" s="13">
        <v>18137</v>
      </c>
      <c r="T72" s="13" t="s">
        <v>410</v>
      </c>
      <c r="U72" s="16" t="s">
        <v>479</v>
      </c>
      <c r="V72" s="16">
        <v>464</v>
      </c>
      <c r="W72" s="16">
        <v>402</v>
      </c>
      <c r="X72" s="17">
        <v>0.8663793103448276</v>
      </c>
    </row>
    <row r="73" spans="1:24" ht="15">
      <c r="A73" s="13">
        <v>18139</v>
      </c>
      <c r="B73" s="13" t="s">
        <v>410</v>
      </c>
      <c r="C73" s="16" t="s">
        <v>480</v>
      </c>
      <c r="D73" s="13">
        <v>148</v>
      </c>
      <c r="E73" s="39">
        <v>0.7489177489177489</v>
      </c>
      <c r="F73" s="13">
        <v>149</v>
      </c>
      <c r="G73" s="39">
        <v>0.7922077922077922</v>
      </c>
      <c r="I73" s="43">
        <v>18139</v>
      </c>
      <c r="J73" s="16" t="s">
        <v>583</v>
      </c>
      <c r="K73" s="41">
        <v>0.5094009983361065</v>
      </c>
      <c r="L73" s="41">
        <v>0.1410981697171381</v>
      </c>
      <c r="M73" s="41">
        <v>0.04284525790349417</v>
      </c>
      <c r="N73" s="41">
        <v>0.0723793677204659</v>
      </c>
      <c r="O73" s="41">
        <v>0.030698835274542428</v>
      </c>
      <c r="P73" s="44">
        <f t="shared" si="4"/>
        <v>0.7964226289517471</v>
      </c>
      <c r="Q73" s="44">
        <f t="shared" si="5"/>
        <v>0.1459234608985025</v>
      </c>
      <c r="S73" s="13">
        <v>18139</v>
      </c>
      <c r="T73" s="13" t="s">
        <v>410</v>
      </c>
      <c r="U73" s="16" t="s">
        <v>480</v>
      </c>
      <c r="V73" s="16">
        <v>195</v>
      </c>
      <c r="W73" s="16">
        <v>181</v>
      </c>
      <c r="X73" s="17">
        <v>0.9282051282051282</v>
      </c>
    </row>
    <row r="74" spans="1:24" ht="15">
      <c r="A74" s="13">
        <v>18141</v>
      </c>
      <c r="B74" s="13" t="s">
        <v>410</v>
      </c>
      <c r="C74" s="16" t="s">
        <v>481</v>
      </c>
      <c r="D74" s="13">
        <v>1623</v>
      </c>
      <c r="E74" s="39">
        <v>0.6876074611037573</v>
      </c>
      <c r="F74" s="13">
        <v>1554</v>
      </c>
      <c r="G74" s="39">
        <v>0.6895120413081878</v>
      </c>
      <c r="I74" s="43">
        <v>18141</v>
      </c>
      <c r="J74" s="16" t="s">
        <v>584</v>
      </c>
      <c r="K74" s="41">
        <v>0.32458749849452007</v>
      </c>
      <c r="L74" s="41">
        <v>0.2051246537396122</v>
      </c>
      <c r="M74" s="41">
        <v>0.05794893412019752</v>
      </c>
      <c r="N74" s="41">
        <v>0.14388172949536313</v>
      </c>
      <c r="O74" s="41">
        <v>0.09240635914729615</v>
      </c>
      <c r="P74" s="44">
        <f t="shared" si="4"/>
        <v>0.823949174996989</v>
      </c>
      <c r="Q74" s="44">
        <f t="shared" si="5"/>
        <v>0.2942370227628568</v>
      </c>
      <c r="S74" s="13">
        <v>18141</v>
      </c>
      <c r="T74" s="13" t="s">
        <v>410</v>
      </c>
      <c r="U74" s="16" t="s">
        <v>481</v>
      </c>
      <c r="V74" s="16">
        <v>2824</v>
      </c>
      <c r="W74" s="16">
        <v>2245</v>
      </c>
      <c r="X74" s="17">
        <v>0.794971671388102</v>
      </c>
    </row>
    <row r="75" spans="1:24" ht="15">
      <c r="A75" s="13">
        <v>18143</v>
      </c>
      <c r="B75" s="13" t="s">
        <v>410</v>
      </c>
      <c r="C75" s="16" t="s">
        <v>482</v>
      </c>
      <c r="D75" s="13">
        <v>203</v>
      </c>
      <c r="E75" s="39">
        <v>0.7196296734470929</v>
      </c>
      <c r="F75" s="13">
        <v>183</v>
      </c>
      <c r="G75" s="39">
        <v>0.7432168675708052</v>
      </c>
      <c r="I75" s="43">
        <v>18143</v>
      </c>
      <c r="J75" s="16" t="s">
        <v>585</v>
      </c>
      <c r="K75" s="41">
        <v>0.425</v>
      </c>
      <c r="L75" s="41">
        <v>0.15230352303523034</v>
      </c>
      <c r="M75" s="41">
        <v>0.048035230352303525</v>
      </c>
      <c r="N75" s="41">
        <v>0.04363143631436314</v>
      </c>
      <c r="O75" s="41">
        <v>0.044579945799457996</v>
      </c>
      <c r="P75" s="44">
        <f t="shared" si="4"/>
        <v>0.713550135501355</v>
      </c>
      <c r="Q75" s="44">
        <f t="shared" si="5"/>
        <v>0.13624661246612468</v>
      </c>
      <c r="S75" s="13">
        <v>18143</v>
      </c>
      <c r="T75" s="13" t="s">
        <v>410</v>
      </c>
      <c r="U75" s="16" t="s">
        <v>482</v>
      </c>
      <c r="V75" s="16">
        <v>316</v>
      </c>
      <c r="W75" s="16">
        <v>241</v>
      </c>
      <c r="X75" s="17">
        <v>0.7626582278481012</v>
      </c>
    </row>
    <row r="76" spans="1:24" ht="15">
      <c r="A76" s="13">
        <v>18145</v>
      </c>
      <c r="B76" s="13" t="s">
        <v>410</v>
      </c>
      <c r="C76" s="16" t="s">
        <v>483</v>
      </c>
      <c r="D76" s="13">
        <v>382</v>
      </c>
      <c r="E76" s="39">
        <v>0.7513731247482884</v>
      </c>
      <c r="F76" s="13">
        <v>378</v>
      </c>
      <c r="G76" s="39">
        <v>0.7883643324268323</v>
      </c>
      <c r="I76" s="43">
        <v>18145</v>
      </c>
      <c r="J76" s="16" t="s">
        <v>586</v>
      </c>
      <c r="K76" s="41">
        <v>0.44696836090437725</v>
      </c>
      <c r="L76" s="41">
        <v>0.1715283411519876</v>
      </c>
      <c r="M76" s="41">
        <v>0.052484921166801875</v>
      </c>
      <c r="N76" s="41">
        <v>0.07999717823004479</v>
      </c>
      <c r="O76" s="41">
        <v>0.04744100737187401</v>
      </c>
      <c r="P76" s="44">
        <f t="shared" si="4"/>
        <v>0.7984198088250856</v>
      </c>
      <c r="Q76" s="44">
        <f t="shared" si="5"/>
        <v>0.17992310676872067</v>
      </c>
      <c r="S76" s="13">
        <v>18145</v>
      </c>
      <c r="T76" s="13" t="s">
        <v>410</v>
      </c>
      <c r="U76" s="16" t="s">
        <v>483</v>
      </c>
      <c r="V76" s="16">
        <v>517</v>
      </c>
      <c r="W76" s="16">
        <v>458</v>
      </c>
      <c r="X76" s="17">
        <v>0.8858800773694391</v>
      </c>
    </row>
    <row r="77" spans="1:24" ht="15">
      <c r="A77" s="13">
        <v>18147</v>
      </c>
      <c r="B77" s="13" t="s">
        <v>410</v>
      </c>
      <c r="C77" s="16" t="s">
        <v>484</v>
      </c>
      <c r="D77" s="13">
        <v>188</v>
      </c>
      <c r="E77" s="39">
        <v>0.8389142315925795</v>
      </c>
      <c r="F77" s="13">
        <v>166</v>
      </c>
      <c r="G77" s="39">
        <v>0.8671514356312372</v>
      </c>
      <c r="I77" s="43">
        <v>18147</v>
      </c>
      <c r="J77" s="16" t="s">
        <v>587</v>
      </c>
      <c r="K77" s="41">
        <v>0.4276184122748499</v>
      </c>
      <c r="L77" s="41">
        <v>0.1847898599066044</v>
      </c>
      <c r="M77" s="41">
        <v>0.06945370988066119</v>
      </c>
      <c r="N77" s="41">
        <v>0.07664368838484915</v>
      </c>
      <c r="O77" s="41">
        <v>0.05314654213920391</v>
      </c>
      <c r="P77" s="44">
        <f t="shared" si="4"/>
        <v>0.8116522125861685</v>
      </c>
      <c r="Q77" s="44">
        <f t="shared" si="5"/>
        <v>0.19924394040471424</v>
      </c>
      <c r="S77" s="13">
        <v>18147</v>
      </c>
      <c r="T77" s="13" t="s">
        <v>410</v>
      </c>
      <c r="U77" s="16" t="s">
        <v>484</v>
      </c>
      <c r="V77" s="16">
        <v>279</v>
      </c>
      <c r="W77" s="16">
        <v>258</v>
      </c>
      <c r="X77" s="17">
        <v>0.9247311827956989</v>
      </c>
    </row>
    <row r="78" spans="1:24" ht="15">
      <c r="A78" s="13">
        <v>18149</v>
      </c>
      <c r="B78" s="13" t="s">
        <v>410</v>
      </c>
      <c r="C78" s="16" t="s">
        <v>485</v>
      </c>
      <c r="D78" s="13">
        <v>190</v>
      </c>
      <c r="E78" s="39">
        <v>0.6445408971724761</v>
      </c>
      <c r="F78" s="13">
        <v>199</v>
      </c>
      <c r="G78" s="39">
        <v>0.6876377730649087</v>
      </c>
      <c r="I78" s="43">
        <v>18149</v>
      </c>
      <c r="J78" s="16" t="s">
        <v>588</v>
      </c>
      <c r="K78" s="41">
        <v>0.434270765206017</v>
      </c>
      <c r="L78" s="41">
        <v>0.15310660562459125</v>
      </c>
      <c r="M78" s="41">
        <v>0.04826684107259647</v>
      </c>
      <c r="N78" s="41">
        <v>0.04578155657292348</v>
      </c>
      <c r="O78" s="41">
        <v>0.03832570307390451</v>
      </c>
      <c r="P78" s="44">
        <f t="shared" si="4"/>
        <v>0.7197514715500327</v>
      </c>
      <c r="Q78" s="44">
        <f t="shared" si="5"/>
        <v>0.13237410071942446</v>
      </c>
      <c r="S78" s="13">
        <v>18149</v>
      </c>
      <c r="T78" s="13" t="s">
        <v>410</v>
      </c>
      <c r="U78" s="16" t="s">
        <v>485</v>
      </c>
      <c r="V78" s="16">
        <v>295</v>
      </c>
      <c r="W78" s="16">
        <v>231</v>
      </c>
      <c r="X78" s="17">
        <v>0.7830508474576271</v>
      </c>
    </row>
    <row r="79" spans="1:24" ht="15">
      <c r="A79" s="13">
        <v>18151</v>
      </c>
      <c r="B79" s="13" t="s">
        <v>410</v>
      </c>
      <c r="C79" s="16" t="s">
        <v>486</v>
      </c>
      <c r="D79" s="13">
        <v>231</v>
      </c>
      <c r="E79" s="39">
        <v>0.7267567449385631</v>
      </c>
      <c r="F79" s="13">
        <v>233</v>
      </c>
      <c r="G79" s="39">
        <v>0.7854337365066979</v>
      </c>
      <c r="I79" s="43">
        <v>18151</v>
      </c>
      <c r="J79" s="16" t="s">
        <v>589</v>
      </c>
      <c r="K79" s="41">
        <v>0.4298063297118564</v>
      </c>
      <c r="L79" s="41">
        <v>0.20212564950401513</v>
      </c>
      <c r="M79" s="41">
        <v>0.05588096362777515</v>
      </c>
      <c r="N79" s="41">
        <v>0.0944733112895607</v>
      </c>
      <c r="O79" s="41">
        <v>0.06084081247047709</v>
      </c>
      <c r="P79" s="44">
        <f t="shared" si="4"/>
        <v>0.8431270666036845</v>
      </c>
      <c r="Q79" s="44">
        <f t="shared" si="5"/>
        <v>0.21119508738781295</v>
      </c>
      <c r="S79" s="13">
        <v>18151</v>
      </c>
      <c r="T79" s="13" t="s">
        <v>410</v>
      </c>
      <c r="U79" s="16" t="s">
        <v>486</v>
      </c>
      <c r="V79" s="16">
        <v>359</v>
      </c>
      <c r="W79" s="16">
        <v>309</v>
      </c>
      <c r="X79" s="17">
        <v>0.8607242339832869</v>
      </c>
    </row>
    <row r="80" spans="1:24" ht="15">
      <c r="A80" s="13">
        <v>18153</v>
      </c>
      <c r="B80" s="13" t="s">
        <v>410</v>
      </c>
      <c r="C80" s="16" t="s">
        <v>487</v>
      </c>
      <c r="D80" s="13">
        <v>138</v>
      </c>
      <c r="E80" s="39">
        <v>0.7213153290505439</v>
      </c>
      <c r="F80" s="13">
        <v>141</v>
      </c>
      <c r="G80" s="39">
        <v>0.7315964102420836</v>
      </c>
      <c r="I80" s="43">
        <v>18153</v>
      </c>
      <c r="J80" s="16" t="s">
        <v>590</v>
      </c>
      <c r="K80" s="41">
        <v>0.44439182789879583</v>
      </c>
      <c r="L80" s="41">
        <v>0.18522527398186983</v>
      </c>
      <c r="M80" s="41">
        <v>0.08496820457312948</v>
      </c>
      <c r="N80" s="41">
        <v>0.05242862941415235</v>
      </c>
      <c r="O80" s="41">
        <v>0.04140170477607902</v>
      </c>
      <c r="P80" s="44">
        <f t="shared" si="4"/>
        <v>0.8084156406440266</v>
      </c>
      <c r="Q80" s="44">
        <f t="shared" si="5"/>
        <v>0.17879853876336085</v>
      </c>
      <c r="S80" s="13">
        <v>18153</v>
      </c>
      <c r="T80" s="13" t="s">
        <v>410</v>
      </c>
      <c r="U80" s="16" t="s">
        <v>487</v>
      </c>
      <c r="V80" s="16">
        <v>256</v>
      </c>
      <c r="W80" s="16">
        <v>221</v>
      </c>
      <c r="X80" s="17">
        <v>0.86328125</v>
      </c>
    </row>
    <row r="81" spans="1:24" ht="15">
      <c r="A81" s="13">
        <v>18155</v>
      </c>
      <c r="B81" s="13" t="s">
        <v>410</v>
      </c>
      <c r="C81" s="16" t="s">
        <v>488</v>
      </c>
      <c r="D81" s="13">
        <v>60</v>
      </c>
      <c r="E81" s="39">
        <v>0.6146788990825688</v>
      </c>
      <c r="F81" s="13">
        <v>72</v>
      </c>
      <c r="G81" s="39">
        <v>0.8532110091743119</v>
      </c>
      <c r="I81" s="43">
        <v>18155</v>
      </c>
      <c r="J81" s="16" t="s">
        <v>591</v>
      </c>
      <c r="K81" s="41">
        <v>0.4443878417388351</v>
      </c>
      <c r="L81" s="41">
        <v>0.16267617592120903</v>
      </c>
      <c r="M81" s="41">
        <v>0.030565461029037188</v>
      </c>
      <c r="N81" s="41">
        <v>0.043980302258447956</v>
      </c>
      <c r="O81" s="41">
        <v>0.03226354219731703</v>
      </c>
      <c r="P81" s="44">
        <f t="shared" si="4"/>
        <v>0.7138733231448464</v>
      </c>
      <c r="Q81" s="44">
        <f t="shared" si="5"/>
        <v>0.10680930548480218</v>
      </c>
      <c r="S81" s="13">
        <v>18155</v>
      </c>
      <c r="T81" s="13" t="s">
        <v>410</v>
      </c>
      <c r="U81" s="16" t="s">
        <v>488</v>
      </c>
      <c r="V81" s="16">
        <v>117</v>
      </c>
      <c r="W81" s="16">
        <v>90</v>
      </c>
      <c r="X81" s="17">
        <v>0.7692307692307693</v>
      </c>
    </row>
    <row r="82" spans="1:24" ht="15">
      <c r="A82" s="13">
        <v>18157</v>
      </c>
      <c r="B82" s="13" t="s">
        <v>410</v>
      </c>
      <c r="C82" s="16" t="s">
        <v>489</v>
      </c>
      <c r="D82" s="13">
        <v>896</v>
      </c>
      <c r="E82" s="39">
        <v>0.7050178876135937</v>
      </c>
      <c r="F82" s="13">
        <v>814</v>
      </c>
      <c r="G82" s="39">
        <v>0.7386079481250151</v>
      </c>
      <c r="I82" s="43">
        <v>18157</v>
      </c>
      <c r="J82" s="16" t="s">
        <v>592</v>
      </c>
      <c r="K82" s="41">
        <v>0.30516449550124514</v>
      </c>
      <c r="L82" s="41">
        <v>0.18735843626033963</v>
      </c>
      <c r="M82" s="41">
        <v>0.05388494700354144</v>
      </c>
      <c r="N82" s="41">
        <v>0.18060091852185556</v>
      </c>
      <c r="O82" s="41">
        <v>0.15096795184642917</v>
      </c>
      <c r="P82" s="44">
        <f t="shared" si="4"/>
        <v>0.877976749133411</v>
      </c>
      <c r="Q82" s="44">
        <f t="shared" si="5"/>
        <v>0.38545381737182616</v>
      </c>
      <c r="S82" s="13">
        <v>18157</v>
      </c>
      <c r="T82" s="13" t="s">
        <v>410</v>
      </c>
      <c r="U82" s="16" t="s">
        <v>489</v>
      </c>
      <c r="V82" s="16">
        <v>1588</v>
      </c>
      <c r="W82" s="16">
        <v>1326</v>
      </c>
      <c r="X82" s="17">
        <v>0.8350125944584383</v>
      </c>
    </row>
    <row r="83" spans="1:24" ht="15">
      <c r="A83" s="13">
        <v>18159</v>
      </c>
      <c r="B83" s="13" t="s">
        <v>410</v>
      </c>
      <c r="C83" s="16" t="s">
        <v>490</v>
      </c>
      <c r="D83" s="13">
        <v>147</v>
      </c>
      <c r="E83" s="39">
        <v>0.7842047640413357</v>
      </c>
      <c r="F83" s="13">
        <v>135</v>
      </c>
      <c r="G83" s="39">
        <v>0.8633080591774795</v>
      </c>
      <c r="I83" s="43">
        <v>18159</v>
      </c>
      <c r="J83" s="16" t="s">
        <v>593</v>
      </c>
      <c r="K83" s="41">
        <v>0.48359562550013335</v>
      </c>
      <c r="L83" s="41">
        <v>0.17026762692273495</v>
      </c>
      <c r="M83" s="41">
        <v>0.05832666488841469</v>
      </c>
      <c r="N83" s="41">
        <v>0.08108829021072286</v>
      </c>
      <c r="O83" s="41">
        <v>0.04338934827064995</v>
      </c>
      <c r="P83" s="44">
        <f t="shared" si="4"/>
        <v>0.8366675557926557</v>
      </c>
      <c r="Q83" s="44">
        <f t="shared" si="5"/>
        <v>0.18280430336978748</v>
      </c>
      <c r="S83" s="13">
        <v>18159</v>
      </c>
      <c r="T83" s="13" t="s">
        <v>410</v>
      </c>
      <c r="U83" s="16" t="s">
        <v>490</v>
      </c>
      <c r="V83" s="16">
        <v>211</v>
      </c>
      <c r="W83" s="16">
        <v>189</v>
      </c>
      <c r="X83" s="17">
        <v>0.8957345971563981</v>
      </c>
    </row>
    <row r="84" spans="1:24" ht="15">
      <c r="A84" s="13">
        <v>18161</v>
      </c>
      <c r="B84" s="13" t="s">
        <v>410</v>
      </c>
      <c r="C84" s="16" t="s">
        <v>491</v>
      </c>
      <c r="D84" s="13">
        <v>77</v>
      </c>
      <c r="E84" s="39">
        <v>0.7435897435897436</v>
      </c>
      <c r="F84" s="13">
        <v>79</v>
      </c>
      <c r="G84" s="39">
        <v>0.8290598290598291</v>
      </c>
      <c r="I84" s="43">
        <v>18161</v>
      </c>
      <c r="J84" s="16" t="s">
        <v>594</v>
      </c>
      <c r="K84" s="41">
        <v>0.45568561872909696</v>
      </c>
      <c r="L84" s="41">
        <v>0.17349498327759197</v>
      </c>
      <c r="M84" s="41">
        <v>0.05915551839464883</v>
      </c>
      <c r="N84" s="41">
        <v>0.07483277591973245</v>
      </c>
      <c r="O84" s="41">
        <v>0.03595317725752508</v>
      </c>
      <c r="P84" s="44">
        <f t="shared" si="4"/>
        <v>0.7991220735785953</v>
      </c>
      <c r="Q84" s="44">
        <f t="shared" si="5"/>
        <v>0.16994147157190637</v>
      </c>
      <c r="S84" s="13">
        <v>18161</v>
      </c>
      <c r="T84" s="13" t="s">
        <v>410</v>
      </c>
      <c r="U84" s="16" t="s">
        <v>491</v>
      </c>
      <c r="V84" s="16">
        <v>134</v>
      </c>
      <c r="W84" s="16">
        <v>109</v>
      </c>
      <c r="X84" s="17">
        <v>0.8134328358208955</v>
      </c>
    </row>
    <row r="85" spans="1:24" ht="15">
      <c r="A85" s="13">
        <v>18163</v>
      </c>
      <c r="B85" s="13" t="s">
        <v>410</v>
      </c>
      <c r="C85" s="16" t="s">
        <v>492</v>
      </c>
      <c r="D85" s="13">
        <v>914</v>
      </c>
      <c r="E85" s="39">
        <v>0.6021939953810623</v>
      </c>
      <c r="F85" s="13">
        <v>856</v>
      </c>
      <c r="G85" s="39">
        <v>0.5969976905311778</v>
      </c>
      <c r="I85" s="43">
        <v>18163</v>
      </c>
      <c r="J85" s="16" t="s">
        <v>595</v>
      </c>
      <c r="K85" s="41">
        <v>0.35680793025370394</v>
      </c>
      <c r="L85" s="41">
        <v>0.2172440228921892</v>
      </c>
      <c r="M85" s="41">
        <v>0.06394301913031075</v>
      </c>
      <c r="N85" s="41">
        <v>0.12451639358876072</v>
      </c>
      <c r="O85" s="41">
        <v>0.06869439640571234</v>
      </c>
      <c r="P85" s="44">
        <f t="shared" si="4"/>
        <v>0.831205762270677</v>
      </c>
      <c r="Q85" s="44">
        <f t="shared" si="5"/>
        <v>0.2571538091247838</v>
      </c>
      <c r="S85" s="13">
        <v>18163</v>
      </c>
      <c r="T85" s="13" t="s">
        <v>410</v>
      </c>
      <c r="U85" s="16" t="s">
        <v>492</v>
      </c>
      <c r="V85" s="16">
        <v>1548</v>
      </c>
      <c r="W85" s="16">
        <v>1293</v>
      </c>
      <c r="X85" s="17">
        <v>0.8352713178294574</v>
      </c>
    </row>
    <row r="86" spans="1:24" ht="15">
      <c r="A86" s="13">
        <v>18165</v>
      </c>
      <c r="B86" s="13" t="s">
        <v>410</v>
      </c>
      <c r="C86" s="16" t="s">
        <v>493</v>
      </c>
      <c r="D86" s="13">
        <v>131</v>
      </c>
      <c r="E86" s="39">
        <v>0.7389537300335826</v>
      </c>
      <c r="F86" s="13">
        <v>139</v>
      </c>
      <c r="G86" s="39">
        <v>0.7304365669089621</v>
      </c>
      <c r="I86" s="43">
        <v>18165</v>
      </c>
      <c r="J86" s="16" t="s">
        <v>596</v>
      </c>
      <c r="K86" s="41">
        <v>0.4520595968448729</v>
      </c>
      <c r="L86" s="41">
        <v>0.18352322524101666</v>
      </c>
      <c r="M86" s="41">
        <v>0.06441717791411043</v>
      </c>
      <c r="N86" s="41">
        <v>0.07230499561787905</v>
      </c>
      <c r="O86" s="41">
        <v>0.03978965819456617</v>
      </c>
      <c r="P86" s="44">
        <f t="shared" si="4"/>
        <v>0.8120946538124452</v>
      </c>
      <c r="Q86" s="44">
        <f t="shared" si="5"/>
        <v>0.17651183172655566</v>
      </c>
      <c r="S86" s="13">
        <v>18165</v>
      </c>
      <c r="T86" s="13" t="s">
        <v>410</v>
      </c>
      <c r="U86" s="16" t="s">
        <v>493</v>
      </c>
      <c r="V86" s="16">
        <v>191</v>
      </c>
      <c r="W86" s="16">
        <v>172</v>
      </c>
      <c r="X86" s="17">
        <v>0.900523560209424</v>
      </c>
    </row>
    <row r="87" spans="1:24" ht="15">
      <c r="A87" s="13">
        <v>18167</v>
      </c>
      <c r="B87" s="13" t="s">
        <v>410</v>
      </c>
      <c r="C87" s="16" t="s">
        <v>494</v>
      </c>
      <c r="D87" s="13">
        <v>652</v>
      </c>
      <c r="E87" s="39">
        <v>0.6725820763087844</v>
      </c>
      <c r="F87" s="13">
        <v>602</v>
      </c>
      <c r="G87" s="39">
        <v>0.678793256433008</v>
      </c>
      <c r="I87" s="43">
        <v>18167</v>
      </c>
      <c r="J87" s="16" t="s">
        <v>597</v>
      </c>
      <c r="K87" s="41">
        <v>0.34814281859879487</v>
      </c>
      <c r="L87" s="41">
        <v>0.19429205264262372</v>
      </c>
      <c r="M87" s="41">
        <v>0.05402164463231106</v>
      </c>
      <c r="N87" s="41">
        <v>0.11690199958029798</v>
      </c>
      <c r="O87" s="41">
        <v>0.09695116467308211</v>
      </c>
      <c r="P87" s="44">
        <f t="shared" si="4"/>
        <v>0.8103096801271098</v>
      </c>
      <c r="Q87" s="44">
        <f t="shared" si="5"/>
        <v>0.26787480888569115</v>
      </c>
      <c r="S87" s="13">
        <v>18167</v>
      </c>
      <c r="T87" s="13" t="s">
        <v>410</v>
      </c>
      <c r="U87" s="16" t="s">
        <v>494</v>
      </c>
      <c r="V87" s="16">
        <v>1113</v>
      </c>
      <c r="W87" s="16">
        <v>944</v>
      </c>
      <c r="X87" s="17">
        <v>0.8481581311769991</v>
      </c>
    </row>
    <row r="88" spans="1:24" ht="15">
      <c r="A88" s="13">
        <v>18169</v>
      </c>
      <c r="B88" s="13" t="s">
        <v>410</v>
      </c>
      <c r="C88" s="16" t="s">
        <v>495</v>
      </c>
      <c r="D88" s="13">
        <v>247</v>
      </c>
      <c r="E88" s="39">
        <v>0.6163654166483393</v>
      </c>
      <c r="F88" s="13">
        <v>246</v>
      </c>
      <c r="G88" s="39">
        <v>0.6960924148684093</v>
      </c>
      <c r="I88" s="43">
        <v>18169</v>
      </c>
      <c r="J88" s="16" t="s">
        <v>598</v>
      </c>
      <c r="K88" s="41">
        <v>0.46020928596552935</v>
      </c>
      <c r="L88" s="41">
        <v>0.17019873373197328</v>
      </c>
      <c r="M88" s="41">
        <v>0.04950756243404854</v>
      </c>
      <c r="N88" s="41">
        <v>0.08195568061906437</v>
      </c>
      <c r="O88" s="41">
        <v>0.0555311290889905</v>
      </c>
      <c r="P88" s="44">
        <f t="shared" si="4"/>
        <v>0.817402391839606</v>
      </c>
      <c r="Q88" s="44">
        <f t="shared" si="5"/>
        <v>0.1869943721421034</v>
      </c>
      <c r="S88" s="13">
        <v>18169</v>
      </c>
      <c r="T88" s="13" t="s">
        <v>410</v>
      </c>
      <c r="U88" s="16" t="s">
        <v>495</v>
      </c>
      <c r="V88" s="16">
        <v>455</v>
      </c>
      <c r="W88" s="16">
        <v>384</v>
      </c>
      <c r="X88" s="17">
        <v>0.843956043956044</v>
      </c>
    </row>
    <row r="89" spans="1:24" ht="15">
      <c r="A89" s="13">
        <v>18171</v>
      </c>
      <c r="B89" s="13" t="s">
        <v>410</v>
      </c>
      <c r="C89" s="16" t="s">
        <v>496</v>
      </c>
      <c r="D89" s="13">
        <v>54</v>
      </c>
      <c r="E89" s="39">
        <v>0.6703296703296703</v>
      </c>
      <c r="F89" s="13">
        <v>53</v>
      </c>
      <c r="G89" s="39">
        <v>0.6923076923076923</v>
      </c>
      <c r="I89" s="43">
        <v>18171</v>
      </c>
      <c r="J89" s="16" t="s">
        <v>599</v>
      </c>
      <c r="K89" s="41">
        <v>0.46742209631728043</v>
      </c>
      <c r="L89" s="41">
        <v>0.1959985835694051</v>
      </c>
      <c r="M89" s="41">
        <v>0.046919263456090654</v>
      </c>
      <c r="N89" s="41">
        <v>0.08781869688385269</v>
      </c>
      <c r="O89" s="41">
        <v>0.052053824362606235</v>
      </c>
      <c r="P89" s="44">
        <f t="shared" si="4"/>
        <v>0.850212464589235</v>
      </c>
      <c r="Q89" s="44">
        <f t="shared" si="5"/>
        <v>0.1867917847025496</v>
      </c>
      <c r="S89" s="13">
        <v>18171</v>
      </c>
      <c r="T89" s="13" t="s">
        <v>410</v>
      </c>
      <c r="U89" s="16" t="s">
        <v>496</v>
      </c>
      <c r="V89" s="16">
        <v>90</v>
      </c>
      <c r="W89" s="16">
        <v>86</v>
      </c>
      <c r="X89" s="17">
        <v>0.9555555555555556</v>
      </c>
    </row>
    <row r="90" spans="1:24" ht="15">
      <c r="A90" s="13">
        <v>18173</v>
      </c>
      <c r="B90" s="13" t="s">
        <v>410</v>
      </c>
      <c r="C90" s="16" t="s">
        <v>497</v>
      </c>
      <c r="D90" s="13">
        <v>471</v>
      </c>
      <c r="E90" s="39">
        <v>0.7458492975734355</v>
      </c>
      <c r="F90" s="13">
        <v>452</v>
      </c>
      <c r="G90" s="39">
        <v>0.7982120051085568</v>
      </c>
      <c r="I90" s="43">
        <v>18173</v>
      </c>
      <c r="J90" s="16" t="s">
        <v>600</v>
      </c>
      <c r="K90" s="41">
        <v>0.3363512770819473</v>
      </c>
      <c r="L90" s="41">
        <v>0.22356888721761015</v>
      </c>
      <c r="M90" s="41">
        <v>0.08538948829944173</v>
      </c>
      <c r="N90" s="41">
        <v>0.14008851349396895</v>
      </c>
      <c r="O90" s="41">
        <v>0.07783980793150329</v>
      </c>
      <c r="P90" s="44">
        <f t="shared" si="4"/>
        <v>0.8632379740244713</v>
      </c>
      <c r="Q90" s="44">
        <f t="shared" si="5"/>
        <v>0.30331780972491396</v>
      </c>
      <c r="S90" s="13">
        <v>18173</v>
      </c>
      <c r="T90" s="13" t="s">
        <v>410</v>
      </c>
      <c r="U90" s="16" t="s">
        <v>497</v>
      </c>
      <c r="V90" s="16">
        <f>V89</f>
        <v>90</v>
      </c>
      <c r="W90" s="16">
        <f>W89</f>
        <v>86</v>
      </c>
      <c r="X90" s="17">
        <f>W90/V90</f>
        <v>0.9555555555555556</v>
      </c>
    </row>
    <row r="91" spans="1:24" ht="15">
      <c r="A91" s="13">
        <v>18175</v>
      </c>
      <c r="B91" s="13" t="s">
        <v>410</v>
      </c>
      <c r="C91" s="16" t="s">
        <v>498</v>
      </c>
      <c r="D91" s="13">
        <v>255</v>
      </c>
      <c r="E91" s="39">
        <v>0.6873056603105133</v>
      </c>
      <c r="F91" s="13">
        <v>232</v>
      </c>
      <c r="G91" s="39">
        <v>0.6499975228796586</v>
      </c>
      <c r="I91" s="43">
        <v>18175</v>
      </c>
      <c r="J91" s="16" t="s">
        <v>601</v>
      </c>
      <c r="K91" s="41">
        <v>0.4410131459655485</v>
      </c>
      <c r="L91" s="41">
        <v>0.1651178603807797</v>
      </c>
      <c r="M91" s="41">
        <v>0.04334768812330009</v>
      </c>
      <c r="N91" s="41">
        <v>0.06844968268359021</v>
      </c>
      <c r="O91" s="41">
        <v>0.03388485947416138</v>
      </c>
      <c r="P91" s="44">
        <f t="shared" si="4"/>
        <v>0.7518132366273799</v>
      </c>
      <c r="Q91" s="44">
        <f t="shared" si="5"/>
        <v>0.14568223028105168</v>
      </c>
      <c r="S91" s="13">
        <v>18175</v>
      </c>
      <c r="T91" s="13" t="s">
        <v>410</v>
      </c>
      <c r="U91" s="16" t="s">
        <v>498</v>
      </c>
      <c r="V91" s="16">
        <v>362</v>
      </c>
      <c r="W91" s="16">
        <v>317</v>
      </c>
      <c r="X91" s="17">
        <v>0.8756906077348067</v>
      </c>
    </row>
    <row r="92" spans="1:24" ht="15">
      <c r="A92" s="13">
        <v>18177</v>
      </c>
      <c r="B92" s="13" t="s">
        <v>410</v>
      </c>
      <c r="C92" s="16" t="s">
        <v>499</v>
      </c>
      <c r="D92" s="13">
        <v>485</v>
      </c>
      <c r="E92" s="39">
        <v>0.6912356681286109</v>
      </c>
      <c r="F92" s="13">
        <v>468</v>
      </c>
      <c r="G92" s="39">
        <v>0.7150296984150285</v>
      </c>
      <c r="I92" s="43">
        <v>18177</v>
      </c>
      <c r="J92" s="16" t="s">
        <v>602</v>
      </c>
      <c r="K92" s="41">
        <v>0.39499598495414395</v>
      </c>
      <c r="L92" s="41">
        <v>0.19825873800769198</v>
      </c>
      <c r="M92" s="41">
        <v>0.05058957778623051</v>
      </c>
      <c r="N92" s="41">
        <v>0.0795613034106758</v>
      </c>
      <c r="O92" s="41">
        <v>0.05781666032712058</v>
      </c>
      <c r="P92" s="44">
        <f t="shared" si="4"/>
        <v>0.7812222644858628</v>
      </c>
      <c r="Q92" s="44">
        <f t="shared" si="5"/>
        <v>0.1879675415240269</v>
      </c>
      <c r="S92" s="13">
        <v>18177</v>
      </c>
      <c r="T92" s="13" t="s">
        <v>410</v>
      </c>
      <c r="U92" s="16" t="s">
        <v>499</v>
      </c>
      <c r="V92" s="16">
        <v>757</v>
      </c>
      <c r="W92" s="16">
        <v>615</v>
      </c>
      <c r="X92" s="17">
        <v>0.8124174372523117</v>
      </c>
    </row>
    <row r="93" spans="1:24" ht="15">
      <c r="A93" s="13">
        <v>18179</v>
      </c>
      <c r="B93" s="13" t="s">
        <v>410</v>
      </c>
      <c r="C93" s="16" t="s">
        <v>500</v>
      </c>
      <c r="D93" s="13">
        <v>247</v>
      </c>
      <c r="E93" s="39">
        <v>0.7606500311427631</v>
      </c>
      <c r="F93" s="13">
        <v>217</v>
      </c>
      <c r="G93" s="39">
        <v>0.7488991302669753</v>
      </c>
      <c r="I93" s="43">
        <v>18179</v>
      </c>
      <c r="J93" s="16" t="s">
        <v>603</v>
      </c>
      <c r="K93" s="41">
        <v>0.4649068497776777</v>
      </c>
      <c r="L93" s="41">
        <v>0.1927168345809647</v>
      </c>
      <c r="M93" s="41">
        <v>0.07277537006810379</v>
      </c>
      <c r="N93" s="41">
        <v>0.09793437271345753</v>
      </c>
      <c r="O93" s="41">
        <v>0.04480216131029437</v>
      </c>
      <c r="P93" s="44">
        <f t="shared" si="4"/>
        <v>0.873135588450498</v>
      </c>
      <c r="Q93" s="44">
        <f t="shared" si="5"/>
        <v>0.21551190409185567</v>
      </c>
      <c r="S93" s="13">
        <v>18179</v>
      </c>
      <c r="T93" s="13" t="s">
        <v>410</v>
      </c>
      <c r="U93" s="16" t="s">
        <v>500</v>
      </c>
      <c r="V93" s="16">
        <v>362</v>
      </c>
      <c r="W93" s="16">
        <v>325</v>
      </c>
      <c r="X93" s="17">
        <v>0.8977900552486188</v>
      </c>
    </row>
    <row r="94" spans="1:24" ht="15">
      <c r="A94" s="13">
        <v>18181</v>
      </c>
      <c r="B94" s="13" t="s">
        <v>410</v>
      </c>
      <c r="C94" s="16" t="s">
        <v>501</v>
      </c>
      <c r="D94" s="13">
        <v>264</v>
      </c>
      <c r="E94" s="39">
        <v>0.714030439272635</v>
      </c>
      <c r="F94" s="13">
        <v>248</v>
      </c>
      <c r="G94" s="39">
        <v>0.7505542482230185</v>
      </c>
      <c r="I94" s="43">
        <v>18181</v>
      </c>
      <c r="J94" s="16" t="s">
        <v>604</v>
      </c>
      <c r="K94" s="41">
        <v>0.47661774318141303</v>
      </c>
      <c r="L94" s="41">
        <v>0.1890189553746509</v>
      </c>
      <c r="M94" s="41">
        <v>0.050567472814784006</v>
      </c>
      <c r="N94" s="41">
        <v>0.06025313447025967</v>
      </c>
      <c r="O94" s="41">
        <v>0.04438766415116763</v>
      </c>
      <c r="P94" s="44">
        <f t="shared" si="4"/>
        <v>0.8208449699922753</v>
      </c>
      <c r="Q94" s="44">
        <f t="shared" si="5"/>
        <v>0.1552082714362113</v>
      </c>
      <c r="S94" s="13">
        <v>18181</v>
      </c>
      <c r="T94" s="13" t="s">
        <v>410</v>
      </c>
      <c r="U94" s="16" t="s">
        <v>501</v>
      </c>
      <c r="V94" s="16">
        <v>418</v>
      </c>
      <c r="W94" s="16">
        <v>348</v>
      </c>
      <c r="X94" s="17">
        <v>0.8325358851674641</v>
      </c>
    </row>
    <row r="95" spans="1:24" ht="15">
      <c r="A95" s="13">
        <v>18183</v>
      </c>
      <c r="B95" s="13" t="s">
        <v>410</v>
      </c>
      <c r="C95" s="16" t="s">
        <v>502</v>
      </c>
      <c r="D95" s="13">
        <v>256</v>
      </c>
      <c r="E95" s="41">
        <v>0.7574125136165578</v>
      </c>
      <c r="F95" s="13">
        <v>268</v>
      </c>
      <c r="G95" s="39">
        <v>0.8255779923909863</v>
      </c>
      <c r="I95" s="43">
        <v>18183</v>
      </c>
      <c r="J95" s="16" t="s">
        <v>605</v>
      </c>
      <c r="K95" s="41">
        <v>0.4539634908727182</v>
      </c>
      <c r="L95" s="41">
        <v>0.20895223805951488</v>
      </c>
      <c r="M95" s="41">
        <v>0.0663165791447862</v>
      </c>
      <c r="N95" s="41">
        <v>0.08842210552638159</v>
      </c>
      <c r="O95" s="41">
        <v>0.044211052763190796</v>
      </c>
      <c r="P95" s="44">
        <f t="shared" si="4"/>
        <v>0.8618654663665917</v>
      </c>
      <c r="Q95" s="44">
        <f t="shared" si="5"/>
        <v>0.1989497374343586</v>
      </c>
      <c r="S95" s="13">
        <v>18183</v>
      </c>
      <c r="T95" s="13" t="s">
        <v>410</v>
      </c>
      <c r="U95" s="16" t="s">
        <v>502</v>
      </c>
      <c r="V95" s="16">
        <v>333</v>
      </c>
      <c r="W95" s="16">
        <v>295</v>
      </c>
      <c r="X95" s="17">
        <v>0.8858858858858859</v>
      </c>
    </row>
    <row r="96" spans="1:9" ht="15">
      <c r="A96" s="34"/>
      <c r="E96" s="25"/>
      <c r="I96" s="3"/>
    </row>
    <row r="97" spans="1:9" ht="15">
      <c r="A97" s="34"/>
      <c r="E97" s="25"/>
      <c r="I97"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7" tint="0.39998000860214233"/>
  </sheetPr>
  <dimension ref="A1:AK95"/>
  <sheetViews>
    <sheetView zoomScalePageLayoutView="0" workbookViewId="0" topLeftCell="A1">
      <selection activeCell="S1" sqref="S1:T65536"/>
    </sheetView>
  </sheetViews>
  <sheetFormatPr defaultColWidth="9.140625" defaultRowHeight="15"/>
  <cols>
    <col min="1" max="1" width="9.140625" style="3" customWidth="1"/>
    <col min="2" max="2" width="11.7109375" style="3" bestFit="1" customWidth="1"/>
    <col min="3" max="3" width="7.7109375" style="46" customWidth="1"/>
    <col min="4" max="4" width="9.00390625" style="3" customWidth="1"/>
    <col min="5" max="5" width="11.421875" style="3" customWidth="1"/>
    <col min="6" max="6" width="14.57421875" style="3" bestFit="1" customWidth="1"/>
    <col min="7" max="7" width="18.7109375" style="3" bestFit="1" customWidth="1"/>
    <col min="8" max="8" width="16.8515625" style="46" bestFit="1" customWidth="1"/>
    <col min="9" max="9" width="15.00390625" style="3" bestFit="1" customWidth="1"/>
    <col min="10" max="10" width="16.140625" style="3" bestFit="1" customWidth="1"/>
    <col min="11" max="11" width="17.8515625" style="3" bestFit="1" customWidth="1"/>
    <col min="12" max="14" width="9.140625" style="3" customWidth="1"/>
    <col min="15" max="15" width="2.421875" style="104" customWidth="1"/>
    <col min="16" max="17" width="9.140625" style="3" customWidth="1"/>
    <col min="18" max="18" width="11.8515625" style="3" bestFit="1" customWidth="1"/>
    <col min="19" max="19" width="10.8515625" style="3" bestFit="1" customWidth="1"/>
    <col min="20" max="20" width="11.140625" style="3" bestFit="1" customWidth="1"/>
    <col min="21" max="21" width="9.140625" style="3" customWidth="1"/>
    <col min="22" max="22" width="11.140625" style="3" bestFit="1" customWidth="1"/>
    <col min="23" max="23" width="11.00390625" style="3" bestFit="1" customWidth="1"/>
    <col min="24" max="24" width="17.8515625" style="3" bestFit="1" customWidth="1"/>
    <col min="25" max="26" width="9.140625" style="3" customWidth="1"/>
    <col min="27" max="27" width="22.421875" style="3" bestFit="1" customWidth="1"/>
    <col min="28" max="28" width="2.7109375" style="104" customWidth="1"/>
    <col min="29" max="32" width="9.140625" style="3" customWidth="1"/>
    <col min="33" max="33" width="2.28125" style="104" customWidth="1"/>
    <col min="34" max="16384" width="9.140625" style="3" customWidth="1"/>
  </cols>
  <sheetData>
    <row r="1" spans="1:29" ht="15">
      <c r="A1" s="3" t="s">
        <v>610</v>
      </c>
      <c r="AC1" s="3" t="s">
        <v>731</v>
      </c>
    </row>
    <row r="2" spans="1:34" ht="15">
      <c r="A2" s="3" t="s">
        <v>611</v>
      </c>
      <c r="P2" s="3" t="s">
        <v>902</v>
      </c>
      <c r="AC2" s="3" t="s">
        <v>732</v>
      </c>
      <c r="AH2" s="3" t="s">
        <v>734</v>
      </c>
    </row>
    <row r="3" spans="1:37" ht="38.25" customHeight="1">
      <c r="A3" s="14" t="s">
        <v>0</v>
      </c>
      <c r="B3" s="14" t="s">
        <v>202</v>
      </c>
      <c r="C3" s="47" t="s">
        <v>612</v>
      </c>
      <c r="D3" s="48" t="s">
        <v>613</v>
      </c>
      <c r="E3" s="48" t="s">
        <v>614</v>
      </c>
      <c r="F3" s="48" t="s">
        <v>615</v>
      </c>
      <c r="G3" s="48" t="s">
        <v>616</v>
      </c>
      <c r="H3" s="49" t="s">
        <v>617</v>
      </c>
      <c r="I3" s="50" t="s">
        <v>618</v>
      </c>
      <c r="J3" s="50" t="s">
        <v>619</v>
      </c>
      <c r="K3" s="50" t="s">
        <v>620</v>
      </c>
      <c r="L3" s="49" t="s">
        <v>621</v>
      </c>
      <c r="M3" s="49" t="s">
        <v>622</v>
      </c>
      <c r="N3" s="49" t="s">
        <v>623</v>
      </c>
      <c r="P3" s="24" t="s">
        <v>719</v>
      </c>
      <c r="Q3" s="14" t="s">
        <v>720</v>
      </c>
      <c r="R3" s="14" t="s">
        <v>721</v>
      </c>
      <c r="S3" s="14" t="s">
        <v>722</v>
      </c>
      <c r="T3" s="14" t="s">
        <v>723</v>
      </c>
      <c r="U3" s="24" t="s">
        <v>724</v>
      </c>
      <c r="V3" s="24" t="s">
        <v>725</v>
      </c>
      <c r="W3" s="24" t="s">
        <v>726</v>
      </c>
      <c r="X3" s="24" t="s">
        <v>727</v>
      </c>
      <c r="Y3" s="53" t="s">
        <v>728</v>
      </c>
      <c r="Z3" s="24" t="s">
        <v>729</v>
      </c>
      <c r="AA3" s="54" t="s">
        <v>730</v>
      </c>
      <c r="AC3" s="6" t="s">
        <v>0</v>
      </c>
      <c r="AD3" s="6" t="s">
        <v>100</v>
      </c>
      <c r="AE3" s="6" t="s">
        <v>405</v>
      </c>
      <c r="AF3" s="42" t="s">
        <v>733</v>
      </c>
      <c r="AH3" s="6" t="s">
        <v>0</v>
      </c>
      <c r="AI3" s="6" t="s">
        <v>100</v>
      </c>
      <c r="AJ3" s="6" t="s">
        <v>405</v>
      </c>
      <c r="AK3" s="42" t="s">
        <v>735</v>
      </c>
    </row>
    <row r="4" spans="1:37" ht="15">
      <c r="A4" s="51" t="s">
        <v>624</v>
      </c>
      <c r="B4" s="51" t="s">
        <v>411</v>
      </c>
      <c r="C4" s="52">
        <v>8</v>
      </c>
      <c r="D4" s="51">
        <v>0</v>
      </c>
      <c r="E4" s="51">
        <v>0</v>
      </c>
      <c r="F4" s="51">
        <v>2</v>
      </c>
      <c r="G4" s="51">
        <v>6</v>
      </c>
      <c r="H4" s="52">
        <v>143</v>
      </c>
      <c r="I4" s="51">
        <v>21</v>
      </c>
      <c r="J4" s="51">
        <v>111</v>
      </c>
      <c r="K4" s="51">
        <v>11</v>
      </c>
      <c r="L4" s="16">
        <f>C4+H4</f>
        <v>151</v>
      </c>
      <c r="M4" s="16">
        <v>34105</v>
      </c>
      <c r="N4" s="16">
        <f>L4/M4</f>
        <v>0.0044275032986365636</v>
      </c>
      <c r="P4" s="51" t="s">
        <v>624</v>
      </c>
      <c r="Q4" s="16" t="s">
        <v>411</v>
      </c>
      <c r="R4" s="55"/>
      <c r="S4" s="56">
        <v>2921537</v>
      </c>
      <c r="T4" s="56">
        <v>3300521</v>
      </c>
      <c r="U4" s="16"/>
      <c r="V4" s="57">
        <v>26739670</v>
      </c>
      <c r="W4" s="16">
        <f aca="true" t="shared" si="0" ref="W4:W35">SUM(R4:V4)</f>
        <v>32961728</v>
      </c>
      <c r="X4" s="16">
        <v>34387</v>
      </c>
      <c r="Y4" s="16">
        <f aca="true" t="shared" si="1" ref="Y4:Y35">W4/X4</f>
        <v>958.5520109343647</v>
      </c>
      <c r="Z4" s="58">
        <v>910269</v>
      </c>
      <c r="AA4" s="16">
        <f aca="true" t="shared" si="2" ref="AA4:AA35">W4/Z4</f>
        <v>36.21097499750074</v>
      </c>
      <c r="AC4" s="13">
        <v>18001</v>
      </c>
      <c r="AD4" s="13" t="s">
        <v>410</v>
      </c>
      <c r="AE4" s="16" t="s">
        <v>411</v>
      </c>
      <c r="AF4" s="16">
        <v>1</v>
      </c>
      <c r="AH4" s="13">
        <v>18001</v>
      </c>
      <c r="AI4" s="13" t="s">
        <v>410</v>
      </c>
      <c r="AJ4" s="16" t="s">
        <v>411</v>
      </c>
      <c r="AK4" s="13">
        <v>50</v>
      </c>
    </row>
    <row r="5" spans="1:37" ht="15">
      <c r="A5" s="51" t="s">
        <v>625</v>
      </c>
      <c r="B5" s="51" t="s">
        <v>412</v>
      </c>
      <c r="C5" s="52">
        <v>885</v>
      </c>
      <c r="D5" s="51">
        <v>25</v>
      </c>
      <c r="E5" s="51">
        <v>117</v>
      </c>
      <c r="F5" s="51">
        <v>497</v>
      </c>
      <c r="G5" s="51">
        <v>246</v>
      </c>
      <c r="H5" s="52">
        <v>11796</v>
      </c>
      <c r="I5" s="51">
        <v>2701</v>
      </c>
      <c r="J5" s="51">
        <v>8316</v>
      </c>
      <c r="K5" s="51">
        <v>779</v>
      </c>
      <c r="L5" s="16">
        <f aca="true" t="shared" si="3" ref="L5:L68">C5+H5</f>
        <v>12681</v>
      </c>
      <c r="M5" s="16">
        <v>351148</v>
      </c>
      <c r="N5" s="16">
        <f aca="true" t="shared" si="4" ref="N5:N68">L5/M5</f>
        <v>0.03611297800357684</v>
      </c>
      <c r="P5" s="51" t="s">
        <v>625</v>
      </c>
      <c r="Q5" s="16" t="s">
        <v>412</v>
      </c>
      <c r="R5" s="55"/>
      <c r="S5" s="57">
        <v>31202717</v>
      </c>
      <c r="T5" s="57">
        <v>46610552</v>
      </c>
      <c r="U5" s="56">
        <v>3324085</v>
      </c>
      <c r="V5" s="57">
        <v>302117152</v>
      </c>
      <c r="W5" s="16">
        <f t="shared" si="0"/>
        <v>383254506</v>
      </c>
      <c r="X5" s="16">
        <v>355329</v>
      </c>
      <c r="Y5" s="16">
        <f t="shared" si="1"/>
        <v>1078.5905625490743</v>
      </c>
      <c r="Z5" s="58">
        <v>12059652</v>
      </c>
      <c r="AA5" s="16">
        <f t="shared" si="2"/>
        <v>31.779897628886804</v>
      </c>
      <c r="AC5" s="13">
        <v>18003</v>
      </c>
      <c r="AD5" s="13" t="s">
        <v>410</v>
      </c>
      <c r="AE5" s="16" t="s">
        <v>412</v>
      </c>
      <c r="AF5" s="16">
        <v>2</v>
      </c>
      <c r="AH5" s="13">
        <v>18003</v>
      </c>
      <c r="AI5" s="13" t="s">
        <v>410</v>
      </c>
      <c r="AJ5" s="16" t="s">
        <v>412</v>
      </c>
      <c r="AK5" s="13">
        <v>1</v>
      </c>
    </row>
    <row r="6" spans="1:37" ht="15">
      <c r="A6" s="51" t="s">
        <v>626</v>
      </c>
      <c r="B6" s="51" t="s">
        <v>413</v>
      </c>
      <c r="C6" s="52">
        <v>70</v>
      </c>
      <c r="D6" s="51">
        <v>2</v>
      </c>
      <c r="E6" s="51">
        <v>5</v>
      </c>
      <c r="F6" s="51">
        <v>14</v>
      </c>
      <c r="G6" s="51">
        <v>49</v>
      </c>
      <c r="H6" s="52">
        <v>2377</v>
      </c>
      <c r="I6" s="51">
        <v>217</v>
      </c>
      <c r="J6" s="51">
        <v>2032</v>
      </c>
      <c r="K6" s="51">
        <v>128</v>
      </c>
      <c r="L6" s="16">
        <f t="shared" si="3"/>
        <v>2447</v>
      </c>
      <c r="M6" s="16">
        <v>75494</v>
      </c>
      <c r="N6" s="16">
        <f t="shared" si="4"/>
        <v>0.03241317190770127</v>
      </c>
      <c r="P6" s="51" t="s">
        <v>626</v>
      </c>
      <c r="Q6" s="16" t="s">
        <v>413</v>
      </c>
      <c r="R6" s="56">
        <v>17637019</v>
      </c>
      <c r="S6" s="57">
        <v>4409255</v>
      </c>
      <c r="T6" s="57"/>
      <c r="U6" s="57">
        <v>1017317</v>
      </c>
      <c r="V6" s="57">
        <v>77611644</v>
      </c>
      <c r="W6" s="16">
        <f t="shared" si="0"/>
        <v>100675235</v>
      </c>
      <c r="X6" s="16">
        <v>76794</v>
      </c>
      <c r="Y6" s="16">
        <f t="shared" si="1"/>
        <v>1310.9778758757195</v>
      </c>
      <c r="Z6" s="58">
        <v>2859102</v>
      </c>
      <c r="AA6" s="16">
        <f t="shared" si="2"/>
        <v>35.21218725320048</v>
      </c>
      <c r="AC6" s="13">
        <v>18005</v>
      </c>
      <c r="AD6" s="13" t="s">
        <v>410</v>
      </c>
      <c r="AE6" s="16" t="s">
        <v>413</v>
      </c>
      <c r="AF6" s="16">
        <v>0</v>
      </c>
      <c r="AH6" s="13">
        <v>18005</v>
      </c>
      <c r="AI6" s="13" t="s">
        <v>410</v>
      </c>
      <c r="AJ6" s="16" t="s">
        <v>413</v>
      </c>
      <c r="AK6" s="13">
        <v>1</v>
      </c>
    </row>
    <row r="7" spans="1:37" ht="15">
      <c r="A7" s="51" t="s">
        <v>627</v>
      </c>
      <c r="B7" s="51" t="s">
        <v>414</v>
      </c>
      <c r="C7" s="52">
        <v>1</v>
      </c>
      <c r="D7" s="51">
        <v>0</v>
      </c>
      <c r="E7" s="51">
        <v>0</v>
      </c>
      <c r="F7" s="51">
        <v>0</v>
      </c>
      <c r="G7" s="51">
        <v>1</v>
      </c>
      <c r="H7" s="52">
        <v>21</v>
      </c>
      <c r="I7" s="51">
        <v>2</v>
      </c>
      <c r="J7" s="51">
        <v>19</v>
      </c>
      <c r="K7" s="51">
        <v>0</v>
      </c>
      <c r="L7" s="16">
        <f t="shared" si="3"/>
        <v>22</v>
      </c>
      <c r="M7" s="16">
        <v>8692</v>
      </c>
      <c r="N7" s="16">
        <f t="shared" si="4"/>
        <v>0.0025310630464795212</v>
      </c>
      <c r="P7" s="51" t="s">
        <v>627</v>
      </c>
      <c r="Q7" s="16" t="s">
        <v>414</v>
      </c>
      <c r="R7" s="57">
        <v>1596209</v>
      </c>
      <c r="S7" s="57">
        <v>475360</v>
      </c>
      <c r="T7" s="57"/>
      <c r="U7" s="57"/>
      <c r="V7" s="57">
        <v>8960828</v>
      </c>
      <c r="W7" s="16">
        <f t="shared" si="0"/>
        <v>11032397</v>
      </c>
      <c r="X7" s="16">
        <v>8854</v>
      </c>
      <c r="Y7" s="16">
        <f t="shared" si="1"/>
        <v>1246.0353512536706</v>
      </c>
      <c r="Z7" s="58">
        <v>324684</v>
      </c>
      <c r="AA7" s="16">
        <f t="shared" si="2"/>
        <v>33.97887484446416</v>
      </c>
      <c r="AC7" s="13">
        <v>18007</v>
      </c>
      <c r="AD7" s="13" t="s">
        <v>410</v>
      </c>
      <c r="AE7" s="16" t="s">
        <v>414</v>
      </c>
      <c r="AF7" s="16">
        <v>0</v>
      </c>
      <c r="AH7" s="13">
        <v>18007</v>
      </c>
      <c r="AI7" s="13" t="s">
        <v>410</v>
      </c>
      <c r="AJ7" s="16" t="s">
        <v>414</v>
      </c>
      <c r="AK7" s="13">
        <v>1</v>
      </c>
    </row>
    <row r="8" spans="1:37" ht="15">
      <c r="A8" s="51" t="s">
        <v>628</v>
      </c>
      <c r="B8" s="51" t="s">
        <v>415</v>
      </c>
      <c r="C8" s="52">
        <v>11</v>
      </c>
      <c r="D8" s="51">
        <v>0</v>
      </c>
      <c r="E8" s="51">
        <v>2</v>
      </c>
      <c r="F8" s="51">
        <v>3</v>
      </c>
      <c r="G8" s="51">
        <v>6</v>
      </c>
      <c r="H8" s="52">
        <v>271</v>
      </c>
      <c r="I8" s="51">
        <v>77</v>
      </c>
      <c r="J8" s="51">
        <v>180</v>
      </c>
      <c r="K8" s="51">
        <v>14</v>
      </c>
      <c r="L8" s="16">
        <f t="shared" si="3"/>
        <v>282</v>
      </c>
      <c r="M8" s="16">
        <v>13165</v>
      </c>
      <c r="N8" s="16">
        <f t="shared" si="4"/>
        <v>0.021420432966198253</v>
      </c>
      <c r="P8" s="51" t="s">
        <v>628</v>
      </c>
      <c r="Q8" s="16" t="s">
        <v>415</v>
      </c>
      <c r="R8" s="57">
        <v>1963171</v>
      </c>
      <c r="S8" s="57">
        <v>706986</v>
      </c>
      <c r="T8" s="57"/>
      <c r="U8" s="57"/>
      <c r="V8" s="57">
        <v>8774778</v>
      </c>
      <c r="W8" s="16">
        <f t="shared" si="0"/>
        <v>11444935</v>
      </c>
      <c r="X8" s="16">
        <v>12766</v>
      </c>
      <c r="Y8" s="16">
        <f t="shared" si="1"/>
        <v>896.5169199436002</v>
      </c>
      <c r="Z8" s="58">
        <v>360602</v>
      </c>
      <c r="AA8" s="16">
        <f t="shared" si="2"/>
        <v>31.73841243254336</v>
      </c>
      <c r="AC8" s="13">
        <v>18009</v>
      </c>
      <c r="AD8" s="13" t="s">
        <v>410</v>
      </c>
      <c r="AE8" s="16" t="s">
        <v>415</v>
      </c>
      <c r="AF8" s="16">
        <v>1</v>
      </c>
      <c r="AH8" s="13">
        <v>18009</v>
      </c>
      <c r="AI8" s="13" t="s">
        <v>410</v>
      </c>
      <c r="AJ8" s="16" t="s">
        <v>415</v>
      </c>
      <c r="AK8" s="13">
        <v>50</v>
      </c>
    </row>
    <row r="9" spans="1:37" ht="15">
      <c r="A9" s="51" t="s">
        <v>629</v>
      </c>
      <c r="B9" s="51" t="s">
        <v>416</v>
      </c>
      <c r="C9" s="52">
        <v>10</v>
      </c>
      <c r="D9" s="51">
        <v>1</v>
      </c>
      <c r="E9" s="51">
        <v>1</v>
      </c>
      <c r="F9" s="51">
        <v>5</v>
      </c>
      <c r="G9" s="51">
        <v>3</v>
      </c>
      <c r="H9" s="52">
        <v>532</v>
      </c>
      <c r="I9" s="51">
        <v>85</v>
      </c>
      <c r="J9" s="51">
        <v>410</v>
      </c>
      <c r="K9" s="51">
        <v>37</v>
      </c>
      <c r="L9" s="16">
        <f t="shared" si="3"/>
        <v>542</v>
      </c>
      <c r="M9" s="16">
        <v>54964</v>
      </c>
      <c r="N9" s="16">
        <f t="shared" si="4"/>
        <v>0.009860999927225092</v>
      </c>
      <c r="P9" s="51" t="s">
        <v>629</v>
      </c>
      <c r="Q9" s="16" t="s">
        <v>416</v>
      </c>
      <c r="R9" s="57"/>
      <c r="S9" s="57"/>
      <c r="T9" s="57">
        <v>19249795</v>
      </c>
      <c r="U9" s="57">
        <v>273309</v>
      </c>
      <c r="V9" s="57">
        <v>64659002</v>
      </c>
      <c r="W9" s="16">
        <f t="shared" si="0"/>
        <v>84182106</v>
      </c>
      <c r="X9" s="16">
        <v>56640</v>
      </c>
      <c r="Y9" s="16">
        <f t="shared" si="1"/>
        <v>1486.2659957627118</v>
      </c>
      <c r="Z9" s="58">
        <v>2750765</v>
      </c>
      <c r="AA9" s="16">
        <f t="shared" si="2"/>
        <v>30.603161665936568</v>
      </c>
      <c r="AC9" s="13">
        <v>18011</v>
      </c>
      <c r="AD9" s="13" t="s">
        <v>410</v>
      </c>
      <c r="AE9" s="16" t="s">
        <v>416</v>
      </c>
      <c r="AF9" s="16">
        <v>1</v>
      </c>
      <c r="AH9" s="13">
        <v>18011</v>
      </c>
      <c r="AI9" s="13" t="s">
        <v>410</v>
      </c>
      <c r="AJ9" s="16" t="s">
        <v>416</v>
      </c>
      <c r="AK9" s="13">
        <v>1</v>
      </c>
    </row>
    <row r="10" spans="1:37" ht="15">
      <c r="A10" s="51" t="s">
        <v>630</v>
      </c>
      <c r="B10" s="51" t="s">
        <v>417</v>
      </c>
      <c r="C10" s="52">
        <v>13</v>
      </c>
      <c r="D10" s="51">
        <v>2</v>
      </c>
      <c r="E10" s="51">
        <v>0</v>
      </c>
      <c r="F10" s="51">
        <v>0</v>
      </c>
      <c r="G10" s="51">
        <v>11</v>
      </c>
      <c r="H10" s="52">
        <v>133</v>
      </c>
      <c r="I10" s="51">
        <v>40</v>
      </c>
      <c r="J10" s="51">
        <v>85</v>
      </c>
      <c r="K10" s="51">
        <v>8</v>
      </c>
      <c r="L10" s="16">
        <f t="shared" si="3"/>
        <v>146</v>
      </c>
      <c r="M10" s="16">
        <v>14633</v>
      </c>
      <c r="N10" s="16">
        <f t="shared" si="4"/>
        <v>0.009977448233444952</v>
      </c>
      <c r="P10" s="51" t="s">
        <v>630</v>
      </c>
      <c r="Q10" s="16" t="s">
        <v>417</v>
      </c>
      <c r="R10" s="57">
        <v>2903751</v>
      </c>
      <c r="S10" s="57">
        <v>732687</v>
      </c>
      <c r="T10" s="57"/>
      <c r="U10" s="57">
        <v>598949</v>
      </c>
      <c r="V10" s="57">
        <v>8831848</v>
      </c>
      <c r="W10" s="16">
        <f t="shared" si="0"/>
        <v>13067235</v>
      </c>
      <c r="X10" s="16">
        <v>15242</v>
      </c>
      <c r="Y10" s="16">
        <f t="shared" si="1"/>
        <v>857.3176092376328</v>
      </c>
      <c r="Z10" s="58">
        <v>510122</v>
      </c>
      <c r="AA10" s="16">
        <f t="shared" si="2"/>
        <v>25.615901686263285</v>
      </c>
      <c r="AC10" s="13">
        <v>18013</v>
      </c>
      <c r="AD10" s="13" t="s">
        <v>410</v>
      </c>
      <c r="AE10" s="16" t="s">
        <v>417</v>
      </c>
      <c r="AF10" s="16">
        <v>1</v>
      </c>
      <c r="AH10" s="13">
        <v>18013</v>
      </c>
      <c r="AI10" s="13" t="s">
        <v>410</v>
      </c>
      <c r="AJ10" s="16" t="s">
        <v>417</v>
      </c>
      <c r="AK10" s="13">
        <v>1</v>
      </c>
    </row>
    <row r="11" spans="1:37" ht="15">
      <c r="A11" s="51" t="s">
        <v>631</v>
      </c>
      <c r="B11" s="51" t="s">
        <v>418</v>
      </c>
      <c r="C11" s="52">
        <v>13</v>
      </c>
      <c r="D11" s="51">
        <v>0</v>
      </c>
      <c r="E11" s="51">
        <v>1</v>
      </c>
      <c r="F11" s="51">
        <v>2</v>
      </c>
      <c r="G11" s="51">
        <v>10</v>
      </c>
      <c r="H11" s="52">
        <v>287</v>
      </c>
      <c r="I11" s="51">
        <v>66</v>
      </c>
      <c r="J11" s="51">
        <v>200</v>
      </c>
      <c r="K11" s="51">
        <v>21</v>
      </c>
      <c r="L11" s="16">
        <f t="shared" si="3"/>
        <v>300</v>
      </c>
      <c r="M11" s="16">
        <v>19777</v>
      </c>
      <c r="N11" s="16">
        <f t="shared" si="4"/>
        <v>0.015169135864893563</v>
      </c>
      <c r="P11" s="51" t="s">
        <v>631</v>
      </c>
      <c r="Q11" s="16" t="s">
        <v>418</v>
      </c>
      <c r="R11" s="57">
        <v>3732030</v>
      </c>
      <c r="S11" s="57">
        <v>559614</v>
      </c>
      <c r="T11" s="57"/>
      <c r="U11" s="57"/>
      <c r="V11" s="57">
        <v>15015003</v>
      </c>
      <c r="W11" s="16">
        <f t="shared" si="0"/>
        <v>19306647</v>
      </c>
      <c r="X11" s="16">
        <v>20155</v>
      </c>
      <c r="Y11" s="16">
        <f t="shared" si="1"/>
        <v>957.9085586703052</v>
      </c>
      <c r="Z11" s="58">
        <v>638632</v>
      </c>
      <c r="AA11" s="16">
        <f t="shared" si="2"/>
        <v>30.231255245587445</v>
      </c>
      <c r="AC11" s="13">
        <v>18015</v>
      </c>
      <c r="AD11" s="13" t="s">
        <v>410</v>
      </c>
      <c r="AE11" s="16" t="s">
        <v>418</v>
      </c>
      <c r="AF11" s="16">
        <v>0</v>
      </c>
      <c r="AH11" s="13">
        <v>18015</v>
      </c>
      <c r="AI11" s="13" t="s">
        <v>410</v>
      </c>
      <c r="AJ11" s="16" t="s">
        <v>418</v>
      </c>
      <c r="AK11" s="13">
        <v>1</v>
      </c>
    </row>
    <row r="12" spans="1:37" ht="15">
      <c r="A12" s="51" t="s">
        <v>632</v>
      </c>
      <c r="B12" s="51" t="s">
        <v>419</v>
      </c>
      <c r="C12" s="52">
        <v>52</v>
      </c>
      <c r="D12" s="51">
        <v>0</v>
      </c>
      <c r="E12" s="51">
        <v>13</v>
      </c>
      <c r="F12" s="51">
        <v>16</v>
      </c>
      <c r="G12" s="51">
        <v>23</v>
      </c>
      <c r="H12" s="52">
        <v>1048</v>
      </c>
      <c r="I12" s="51">
        <v>159</v>
      </c>
      <c r="J12" s="51">
        <v>843</v>
      </c>
      <c r="K12" s="51">
        <v>46</v>
      </c>
      <c r="L12" s="16">
        <f t="shared" si="3"/>
        <v>1100</v>
      </c>
      <c r="M12" s="16">
        <v>39144</v>
      </c>
      <c r="N12" s="16">
        <f t="shared" si="4"/>
        <v>0.02810136930308604</v>
      </c>
      <c r="P12" s="51" t="s">
        <v>632</v>
      </c>
      <c r="Q12" s="16" t="s">
        <v>419</v>
      </c>
      <c r="R12" s="57">
        <v>6319164</v>
      </c>
      <c r="S12" s="57">
        <v>3163366</v>
      </c>
      <c r="T12" s="57"/>
      <c r="U12" s="57">
        <v>108155</v>
      </c>
      <c r="V12" s="57">
        <v>26659638</v>
      </c>
      <c r="W12" s="16">
        <f t="shared" si="0"/>
        <v>36250323</v>
      </c>
      <c r="X12" s="16">
        <v>38966</v>
      </c>
      <c r="Y12" s="16">
        <f t="shared" si="1"/>
        <v>930.3064979725915</v>
      </c>
      <c r="Z12" s="58">
        <v>1160953</v>
      </c>
      <c r="AA12" s="16">
        <f t="shared" si="2"/>
        <v>31.224625803111753</v>
      </c>
      <c r="AC12" s="13">
        <v>18017</v>
      </c>
      <c r="AD12" s="13" t="s">
        <v>410</v>
      </c>
      <c r="AE12" s="16" t="s">
        <v>419</v>
      </c>
      <c r="AF12" s="16">
        <v>3</v>
      </c>
      <c r="AH12" s="13">
        <v>18017</v>
      </c>
      <c r="AI12" s="13" t="s">
        <v>410</v>
      </c>
      <c r="AJ12" s="16" t="s">
        <v>419</v>
      </c>
      <c r="AK12" s="13">
        <v>50</v>
      </c>
    </row>
    <row r="13" spans="1:37" ht="15">
      <c r="A13" s="51" t="s">
        <v>633</v>
      </c>
      <c r="B13" s="51" t="s">
        <v>420</v>
      </c>
      <c r="C13" s="52">
        <v>200</v>
      </c>
      <c r="D13" s="51">
        <v>1</v>
      </c>
      <c r="E13" s="51">
        <v>36</v>
      </c>
      <c r="F13" s="51">
        <v>77</v>
      </c>
      <c r="G13" s="51">
        <v>86</v>
      </c>
      <c r="H13" s="52">
        <v>3778</v>
      </c>
      <c r="I13" s="51">
        <v>727</v>
      </c>
      <c r="J13" s="51">
        <v>2750</v>
      </c>
      <c r="K13" s="51">
        <v>301</v>
      </c>
      <c r="L13" s="16">
        <f t="shared" si="3"/>
        <v>3978</v>
      </c>
      <c r="M13" s="16">
        <v>107040</v>
      </c>
      <c r="N13" s="16">
        <f t="shared" si="4"/>
        <v>0.03716367713004484</v>
      </c>
      <c r="P13" s="51" t="s">
        <v>633</v>
      </c>
      <c r="Q13" s="16" t="s">
        <v>420</v>
      </c>
      <c r="R13" s="57">
        <v>19528119</v>
      </c>
      <c r="S13" s="57">
        <v>9973864</v>
      </c>
      <c r="T13" s="57"/>
      <c r="U13" s="59">
        <v>941785</v>
      </c>
      <c r="V13" s="57">
        <v>71184762</v>
      </c>
      <c r="W13" s="16">
        <f t="shared" si="0"/>
        <v>101628530</v>
      </c>
      <c r="X13" s="16">
        <v>110232</v>
      </c>
      <c r="Y13" s="16">
        <f t="shared" si="1"/>
        <v>921.9512482763625</v>
      </c>
      <c r="Z13" s="58">
        <v>3496010</v>
      </c>
      <c r="AA13" s="16">
        <f t="shared" si="2"/>
        <v>29.069862500393306</v>
      </c>
      <c r="AC13" s="13">
        <v>18019</v>
      </c>
      <c r="AD13" s="13" t="s">
        <v>410</v>
      </c>
      <c r="AE13" s="16" t="s">
        <v>420</v>
      </c>
      <c r="AF13" s="16">
        <v>1</v>
      </c>
      <c r="AH13" s="13">
        <v>18019</v>
      </c>
      <c r="AI13" s="13" t="s">
        <v>410</v>
      </c>
      <c r="AJ13" s="16" t="s">
        <v>420</v>
      </c>
      <c r="AK13" s="13">
        <v>1</v>
      </c>
    </row>
    <row r="14" spans="1:37" ht="15">
      <c r="A14" s="51" t="s">
        <v>634</v>
      </c>
      <c r="B14" s="51" t="s">
        <v>421</v>
      </c>
      <c r="C14" s="52">
        <v>117</v>
      </c>
      <c r="D14" s="51">
        <v>0</v>
      </c>
      <c r="E14" s="51">
        <v>1</v>
      </c>
      <c r="F14" s="51">
        <v>3</v>
      </c>
      <c r="G14" s="51">
        <v>113</v>
      </c>
      <c r="H14" s="52">
        <v>474</v>
      </c>
      <c r="I14" s="51">
        <v>125</v>
      </c>
      <c r="J14" s="51">
        <v>302</v>
      </c>
      <c r="K14" s="51">
        <v>47</v>
      </c>
      <c r="L14" s="16">
        <f t="shared" si="3"/>
        <v>591</v>
      </c>
      <c r="M14" s="16">
        <v>26665</v>
      </c>
      <c r="N14" s="16">
        <f t="shared" si="4"/>
        <v>0.022163885242827676</v>
      </c>
      <c r="P14" s="51" t="s">
        <v>634</v>
      </c>
      <c r="Q14" s="16" t="s">
        <v>421</v>
      </c>
      <c r="R14" s="57">
        <v>5196827</v>
      </c>
      <c r="S14" s="57"/>
      <c r="T14" s="57"/>
      <c r="U14" s="59"/>
      <c r="V14" s="57">
        <v>11204105</v>
      </c>
      <c r="W14" s="16">
        <f t="shared" si="0"/>
        <v>16400932</v>
      </c>
      <c r="X14" s="16">
        <v>26890</v>
      </c>
      <c r="Y14" s="16">
        <f t="shared" si="1"/>
        <v>609.926812941614</v>
      </c>
      <c r="Z14" s="58">
        <v>781559</v>
      </c>
      <c r="AA14" s="16">
        <f t="shared" si="2"/>
        <v>20.98489301511466</v>
      </c>
      <c r="AC14" s="13">
        <v>18021</v>
      </c>
      <c r="AD14" s="13" t="s">
        <v>410</v>
      </c>
      <c r="AE14" s="16" t="s">
        <v>421</v>
      </c>
      <c r="AF14" s="16">
        <v>1</v>
      </c>
      <c r="AH14" s="13">
        <v>18021</v>
      </c>
      <c r="AI14" s="13" t="s">
        <v>410</v>
      </c>
      <c r="AJ14" s="16" t="s">
        <v>421</v>
      </c>
      <c r="AK14" s="13">
        <v>1</v>
      </c>
    </row>
    <row r="15" spans="1:37" ht="15">
      <c r="A15" s="51" t="s">
        <v>635</v>
      </c>
      <c r="B15" s="51" t="s">
        <v>422</v>
      </c>
      <c r="C15" s="52">
        <v>15</v>
      </c>
      <c r="D15" s="51">
        <v>0</v>
      </c>
      <c r="E15" s="51">
        <v>4</v>
      </c>
      <c r="F15" s="51">
        <v>3</v>
      </c>
      <c r="G15" s="51">
        <v>8</v>
      </c>
      <c r="H15" s="52">
        <v>441</v>
      </c>
      <c r="I15" s="51">
        <v>100</v>
      </c>
      <c r="J15" s="51">
        <v>328</v>
      </c>
      <c r="K15" s="51">
        <v>13</v>
      </c>
      <c r="L15" s="16">
        <f t="shared" si="3"/>
        <v>456</v>
      </c>
      <c r="M15" s="16">
        <v>34271</v>
      </c>
      <c r="N15" s="16">
        <f t="shared" si="4"/>
        <v>0.013305710367365995</v>
      </c>
      <c r="P15" s="51" t="s">
        <v>635</v>
      </c>
      <c r="Q15" s="16" t="s">
        <v>422</v>
      </c>
      <c r="R15" s="57">
        <v>5490124</v>
      </c>
      <c r="S15" s="57">
        <v>2747004</v>
      </c>
      <c r="T15" s="57"/>
      <c r="U15" s="57">
        <v>43076</v>
      </c>
      <c r="V15" s="57">
        <v>22691214</v>
      </c>
      <c r="W15" s="16">
        <f t="shared" si="0"/>
        <v>30971418</v>
      </c>
      <c r="X15" s="16">
        <v>33224</v>
      </c>
      <c r="Y15" s="16">
        <f t="shared" si="1"/>
        <v>932.2001565133638</v>
      </c>
      <c r="Z15" s="58">
        <v>996566</v>
      </c>
      <c r="AA15" s="16">
        <f t="shared" si="2"/>
        <v>31.078140333906635</v>
      </c>
      <c r="AC15" s="13">
        <v>18023</v>
      </c>
      <c r="AD15" s="13" t="s">
        <v>410</v>
      </c>
      <c r="AE15" s="16" t="s">
        <v>422</v>
      </c>
      <c r="AF15" s="16">
        <v>2</v>
      </c>
      <c r="AH15" s="13">
        <v>18023</v>
      </c>
      <c r="AI15" s="13" t="s">
        <v>410</v>
      </c>
      <c r="AJ15" s="16" t="s">
        <v>422</v>
      </c>
      <c r="AK15" s="13">
        <v>50</v>
      </c>
    </row>
    <row r="16" spans="1:37" ht="15">
      <c r="A16" s="51" t="s">
        <v>636</v>
      </c>
      <c r="B16" s="51" t="s">
        <v>423</v>
      </c>
      <c r="C16" s="52">
        <v>3</v>
      </c>
      <c r="D16" s="51">
        <v>0</v>
      </c>
      <c r="E16" s="51">
        <v>0</v>
      </c>
      <c r="F16" s="51">
        <v>0</v>
      </c>
      <c r="G16" s="51">
        <v>3</v>
      </c>
      <c r="H16" s="52">
        <v>34</v>
      </c>
      <c r="I16" s="51">
        <v>7</v>
      </c>
      <c r="J16" s="51">
        <v>26</v>
      </c>
      <c r="K16" s="51">
        <v>1</v>
      </c>
      <c r="L16" s="16">
        <f t="shared" si="3"/>
        <v>37</v>
      </c>
      <c r="M16" s="16">
        <v>10705</v>
      </c>
      <c r="N16" s="16">
        <f t="shared" si="4"/>
        <v>0.0034563288183092015</v>
      </c>
      <c r="P16" s="51" t="s">
        <v>636</v>
      </c>
      <c r="Q16" s="16" t="s">
        <v>423</v>
      </c>
      <c r="R16" s="57">
        <v>1015437</v>
      </c>
      <c r="S16" s="57">
        <v>339102</v>
      </c>
      <c r="T16" s="57"/>
      <c r="U16" s="57">
        <v>64153</v>
      </c>
      <c r="V16" s="57">
        <v>6788146</v>
      </c>
      <c r="W16" s="16">
        <f t="shared" si="0"/>
        <v>8206838</v>
      </c>
      <c r="X16" s="16">
        <v>10713</v>
      </c>
      <c r="Y16" s="16">
        <f t="shared" si="1"/>
        <v>766.0634742835807</v>
      </c>
      <c r="Z16" s="58">
        <v>283867</v>
      </c>
      <c r="AA16" s="16">
        <f t="shared" si="2"/>
        <v>28.9108561403756</v>
      </c>
      <c r="AC16" s="13">
        <v>18025</v>
      </c>
      <c r="AD16" s="13" t="s">
        <v>410</v>
      </c>
      <c r="AE16" s="16" t="s">
        <v>423</v>
      </c>
      <c r="AF16" s="16">
        <v>1</v>
      </c>
      <c r="AH16" s="13">
        <v>18025</v>
      </c>
      <c r="AI16" s="13" t="s">
        <v>410</v>
      </c>
      <c r="AJ16" s="16" t="s">
        <v>423</v>
      </c>
      <c r="AK16" s="13">
        <v>50</v>
      </c>
    </row>
    <row r="17" spans="1:37" ht="15">
      <c r="A17" s="51" t="s">
        <v>637</v>
      </c>
      <c r="B17" s="51" t="s">
        <v>424</v>
      </c>
      <c r="C17" s="52">
        <v>45</v>
      </c>
      <c r="D17" s="51">
        <v>0</v>
      </c>
      <c r="E17" s="51">
        <v>1</v>
      </c>
      <c r="F17" s="51">
        <v>0</v>
      </c>
      <c r="G17" s="51">
        <v>44</v>
      </c>
      <c r="H17" s="52">
        <v>1112</v>
      </c>
      <c r="I17" s="51">
        <v>185</v>
      </c>
      <c r="J17" s="51">
        <v>889</v>
      </c>
      <c r="K17" s="51">
        <v>38</v>
      </c>
      <c r="L17" s="16">
        <f t="shared" si="3"/>
        <v>1157</v>
      </c>
      <c r="M17" s="16">
        <v>30318</v>
      </c>
      <c r="N17" s="16">
        <f t="shared" si="4"/>
        <v>0.038162147898937925</v>
      </c>
      <c r="P17" s="51" t="s">
        <v>637</v>
      </c>
      <c r="Q17" s="16" t="s">
        <v>424</v>
      </c>
      <c r="R17" s="57">
        <v>6206840</v>
      </c>
      <c r="S17" s="57">
        <v>2489184</v>
      </c>
      <c r="T17" s="57"/>
      <c r="U17" s="57">
        <v>187492</v>
      </c>
      <c r="V17" s="57">
        <v>20459563</v>
      </c>
      <c r="W17" s="16">
        <f t="shared" si="0"/>
        <v>29343079</v>
      </c>
      <c r="X17" s="16">
        <v>31648</v>
      </c>
      <c r="Y17" s="16">
        <f t="shared" si="1"/>
        <v>927.1700897371082</v>
      </c>
      <c r="Z17" s="58">
        <v>951530</v>
      </c>
      <c r="AA17" s="16">
        <f t="shared" si="2"/>
        <v>30.837786512248694</v>
      </c>
      <c r="AC17" s="13">
        <v>18027</v>
      </c>
      <c r="AD17" s="13" t="s">
        <v>410</v>
      </c>
      <c r="AE17" s="16" t="s">
        <v>424</v>
      </c>
      <c r="AF17" s="16">
        <v>1</v>
      </c>
      <c r="AH17" s="13">
        <v>18027</v>
      </c>
      <c r="AI17" s="13" t="s">
        <v>410</v>
      </c>
      <c r="AJ17" s="16" t="s">
        <v>424</v>
      </c>
      <c r="AK17" s="13">
        <v>50</v>
      </c>
    </row>
    <row r="18" spans="1:37" ht="15">
      <c r="A18" s="51" t="s">
        <v>638</v>
      </c>
      <c r="B18" s="51" t="s">
        <v>425</v>
      </c>
      <c r="C18" s="52">
        <v>49</v>
      </c>
      <c r="D18" s="51">
        <v>0</v>
      </c>
      <c r="E18" s="51">
        <v>3</v>
      </c>
      <c r="F18" s="51">
        <v>3</v>
      </c>
      <c r="G18" s="51">
        <v>43</v>
      </c>
      <c r="H18" s="52">
        <v>170</v>
      </c>
      <c r="I18" s="51">
        <v>55</v>
      </c>
      <c r="J18" s="51">
        <v>109</v>
      </c>
      <c r="K18" s="51">
        <v>6</v>
      </c>
      <c r="L18" s="16">
        <f t="shared" si="3"/>
        <v>219</v>
      </c>
      <c r="M18" s="16">
        <v>50087</v>
      </c>
      <c r="N18" s="16">
        <f t="shared" si="4"/>
        <v>0.004372392037854134</v>
      </c>
      <c r="P18" s="51" t="s">
        <v>638</v>
      </c>
      <c r="Q18" s="16" t="s">
        <v>425</v>
      </c>
      <c r="R18" s="57"/>
      <c r="S18" s="57"/>
      <c r="T18" s="57">
        <v>6413322</v>
      </c>
      <c r="U18" s="57">
        <v>406207</v>
      </c>
      <c r="V18" s="57">
        <v>44258439</v>
      </c>
      <c r="W18" s="16">
        <f t="shared" si="0"/>
        <v>51077968</v>
      </c>
      <c r="X18" s="16">
        <v>50047</v>
      </c>
      <c r="Y18" s="16">
        <f t="shared" si="1"/>
        <v>1020.5999960037565</v>
      </c>
      <c r="Z18" s="58">
        <v>1684169</v>
      </c>
      <c r="AA18" s="16">
        <f t="shared" si="2"/>
        <v>30.32829128193192</v>
      </c>
      <c r="AC18" s="13">
        <v>18029</v>
      </c>
      <c r="AD18" s="13" t="s">
        <v>410</v>
      </c>
      <c r="AE18" s="16" t="s">
        <v>425</v>
      </c>
      <c r="AF18" s="16">
        <v>2</v>
      </c>
      <c r="AH18" s="13">
        <v>18029</v>
      </c>
      <c r="AI18" s="13" t="s">
        <v>410</v>
      </c>
      <c r="AJ18" s="16" t="s">
        <v>425</v>
      </c>
      <c r="AK18" s="13">
        <v>1</v>
      </c>
    </row>
    <row r="19" spans="1:37" ht="15">
      <c r="A19" s="51" t="s">
        <v>639</v>
      </c>
      <c r="B19" s="51" t="s">
        <v>426</v>
      </c>
      <c r="C19" s="52">
        <v>3</v>
      </c>
      <c r="D19" s="51">
        <v>0</v>
      </c>
      <c r="E19" s="51">
        <v>1</v>
      </c>
      <c r="F19" s="51">
        <v>0</v>
      </c>
      <c r="G19" s="51">
        <v>2</v>
      </c>
      <c r="H19" s="52">
        <v>6</v>
      </c>
      <c r="I19" s="51">
        <v>1</v>
      </c>
      <c r="J19" s="51">
        <v>5</v>
      </c>
      <c r="K19" s="51">
        <v>0</v>
      </c>
      <c r="L19" s="16">
        <f t="shared" si="3"/>
        <v>9</v>
      </c>
      <c r="M19" s="16">
        <v>25117</v>
      </c>
      <c r="N19" s="16">
        <f t="shared" si="4"/>
        <v>0.00035832304813472946</v>
      </c>
      <c r="P19" s="51" t="s">
        <v>639</v>
      </c>
      <c r="Q19" s="16" t="s">
        <v>426</v>
      </c>
      <c r="R19" s="57">
        <v>4517416</v>
      </c>
      <c r="S19" s="57">
        <v>1510372</v>
      </c>
      <c r="T19" s="57"/>
      <c r="U19" s="57">
        <v>109564</v>
      </c>
      <c r="V19" s="57">
        <v>19369532</v>
      </c>
      <c r="W19" s="16">
        <f t="shared" si="0"/>
        <v>25506884</v>
      </c>
      <c r="X19" s="16">
        <v>25740</v>
      </c>
      <c r="Y19" s="16">
        <f t="shared" si="1"/>
        <v>990.9434343434343</v>
      </c>
      <c r="Z19" s="58">
        <v>837491</v>
      </c>
      <c r="AA19" s="16">
        <f t="shared" si="2"/>
        <v>30.45630818719246</v>
      </c>
      <c r="AC19" s="13">
        <v>18031</v>
      </c>
      <c r="AD19" s="13" t="s">
        <v>410</v>
      </c>
      <c r="AE19" s="16" t="s">
        <v>426</v>
      </c>
      <c r="AF19" s="16">
        <v>1</v>
      </c>
      <c r="AH19" s="13">
        <v>18031</v>
      </c>
      <c r="AI19" s="13" t="s">
        <v>410</v>
      </c>
      <c r="AJ19" s="16" t="s">
        <v>426</v>
      </c>
      <c r="AK19" s="13">
        <v>50</v>
      </c>
    </row>
    <row r="20" spans="1:37" ht="15">
      <c r="A20" s="51" t="s">
        <v>640</v>
      </c>
      <c r="B20" s="51" t="s">
        <v>641</v>
      </c>
      <c r="C20" s="52">
        <v>28</v>
      </c>
      <c r="D20" s="51">
        <v>0</v>
      </c>
      <c r="E20" s="51">
        <v>4</v>
      </c>
      <c r="F20" s="51">
        <v>5</v>
      </c>
      <c r="G20" s="51">
        <v>19</v>
      </c>
      <c r="H20" s="52">
        <v>522</v>
      </c>
      <c r="I20" s="51">
        <v>92</v>
      </c>
      <c r="J20" s="51">
        <v>415</v>
      </c>
      <c r="K20" s="51">
        <v>15</v>
      </c>
      <c r="L20" s="16">
        <f t="shared" si="3"/>
        <v>550</v>
      </c>
      <c r="M20" s="16">
        <v>42023</v>
      </c>
      <c r="N20" s="16">
        <f t="shared" si="4"/>
        <v>0.013088070818361374</v>
      </c>
      <c r="P20" s="51" t="s">
        <v>640</v>
      </c>
      <c r="Q20" s="16" t="s">
        <v>641</v>
      </c>
      <c r="R20" s="57">
        <v>7248643</v>
      </c>
      <c r="S20" s="57">
        <v>3667248</v>
      </c>
      <c r="T20" s="57"/>
      <c r="U20" s="59">
        <v>253956</v>
      </c>
      <c r="V20" s="57">
        <v>34580683</v>
      </c>
      <c r="W20" s="16">
        <f t="shared" si="0"/>
        <v>45750530</v>
      </c>
      <c r="X20" s="16">
        <v>42223</v>
      </c>
      <c r="Y20" s="16">
        <f t="shared" si="1"/>
        <v>1083.5452241669232</v>
      </c>
      <c r="Z20" s="58">
        <v>1273073</v>
      </c>
      <c r="AA20" s="16">
        <f t="shared" si="2"/>
        <v>35.93708294811059</v>
      </c>
      <c r="AC20" s="13">
        <v>18033</v>
      </c>
      <c r="AD20" s="13" t="s">
        <v>410</v>
      </c>
      <c r="AE20" s="16" t="s">
        <v>427</v>
      </c>
      <c r="AF20" s="16">
        <v>2</v>
      </c>
      <c r="AH20" s="13">
        <v>18033</v>
      </c>
      <c r="AI20" s="13" t="s">
        <v>410</v>
      </c>
      <c r="AJ20" s="16" t="s">
        <v>427</v>
      </c>
      <c r="AK20" s="13">
        <v>50</v>
      </c>
    </row>
    <row r="21" spans="1:37" ht="15">
      <c r="A21" s="51" t="s">
        <v>642</v>
      </c>
      <c r="B21" s="51" t="s">
        <v>428</v>
      </c>
      <c r="C21" s="52">
        <v>389</v>
      </c>
      <c r="D21" s="51">
        <v>1</v>
      </c>
      <c r="E21" s="51">
        <v>39</v>
      </c>
      <c r="F21" s="51">
        <v>85</v>
      </c>
      <c r="G21" s="51">
        <v>264</v>
      </c>
      <c r="H21" s="52">
        <v>3505</v>
      </c>
      <c r="I21" s="51">
        <v>684</v>
      </c>
      <c r="J21" s="51">
        <v>2629</v>
      </c>
      <c r="K21" s="51">
        <v>192</v>
      </c>
      <c r="L21" s="16">
        <f t="shared" si="3"/>
        <v>3894</v>
      </c>
      <c r="M21" s="16">
        <v>114897</v>
      </c>
      <c r="N21" s="16">
        <f t="shared" si="4"/>
        <v>0.03389122431395076</v>
      </c>
      <c r="P21" s="51" t="s">
        <v>642</v>
      </c>
      <c r="Q21" s="16" t="s">
        <v>428</v>
      </c>
      <c r="R21" s="57"/>
      <c r="S21" s="57">
        <v>8099618</v>
      </c>
      <c r="T21" s="57">
        <v>10777494</v>
      </c>
      <c r="U21" s="57">
        <v>459682</v>
      </c>
      <c r="V21" s="57">
        <v>77943577</v>
      </c>
      <c r="W21" s="16">
        <f t="shared" si="0"/>
        <v>97280371</v>
      </c>
      <c r="X21" s="16">
        <v>117671</v>
      </c>
      <c r="Y21" s="16">
        <f t="shared" si="1"/>
        <v>826.7149170143875</v>
      </c>
      <c r="Z21" s="58">
        <v>3388726</v>
      </c>
      <c r="AA21" s="16">
        <f t="shared" si="2"/>
        <v>28.707063067359236</v>
      </c>
      <c r="AC21" s="13">
        <v>18035</v>
      </c>
      <c r="AD21" s="13" t="s">
        <v>410</v>
      </c>
      <c r="AE21" s="16" t="s">
        <v>428</v>
      </c>
      <c r="AF21" s="16">
        <v>2</v>
      </c>
      <c r="AH21" s="13">
        <v>18035</v>
      </c>
      <c r="AI21" s="13" t="s">
        <v>410</v>
      </c>
      <c r="AJ21" s="16" t="s">
        <v>428</v>
      </c>
      <c r="AK21" s="13">
        <v>1</v>
      </c>
    </row>
    <row r="22" spans="1:37" ht="15">
      <c r="A22" s="51" t="s">
        <v>643</v>
      </c>
      <c r="B22" s="51" t="s">
        <v>429</v>
      </c>
      <c r="C22" s="52">
        <v>8</v>
      </c>
      <c r="D22" s="51">
        <v>1</v>
      </c>
      <c r="E22" s="51">
        <v>0</v>
      </c>
      <c r="F22" s="51">
        <v>1</v>
      </c>
      <c r="G22" s="51">
        <v>6</v>
      </c>
      <c r="H22" s="52">
        <v>388</v>
      </c>
      <c r="I22" s="51">
        <v>70</v>
      </c>
      <c r="J22" s="51">
        <v>308</v>
      </c>
      <c r="K22" s="51">
        <v>10</v>
      </c>
      <c r="L22" s="16">
        <f t="shared" si="3"/>
        <v>396</v>
      </c>
      <c r="M22" s="16">
        <v>41442</v>
      </c>
      <c r="N22" s="16">
        <f t="shared" si="4"/>
        <v>0.009555523382076155</v>
      </c>
      <c r="P22" s="51" t="s">
        <v>643</v>
      </c>
      <c r="Q22" s="16" t="s">
        <v>429</v>
      </c>
      <c r="R22" s="57"/>
      <c r="S22" s="57">
        <v>4093325</v>
      </c>
      <c r="T22" s="57">
        <v>6125554</v>
      </c>
      <c r="U22" s="57">
        <v>369742</v>
      </c>
      <c r="V22" s="57">
        <v>37656509</v>
      </c>
      <c r="W22" s="16">
        <f t="shared" si="0"/>
        <v>48245130</v>
      </c>
      <c r="X22" s="16">
        <v>41889</v>
      </c>
      <c r="Y22" s="16">
        <f t="shared" si="1"/>
        <v>1151.7374489722838</v>
      </c>
      <c r="Z22" s="58">
        <v>1641031</v>
      </c>
      <c r="AA22" s="16">
        <f t="shared" si="2"/>
        <v>29.399280086725966</v>
      </c>
      <c r="AC22" s="13">
        <v>18037</v>
      </c>
      <c r="AD22" s="13" t="s">
        <v>410</v>
      </c>
      <c r="AE22" s="16" t="s">
        <v>429</v>
      </c>
      <c r="AF22" s="16">
        <v>2</v>
      </c>
      <c r="AH22" s="13">
        <v>18037</v>
      </c>
      <c r="AI22" s="13" t="s">
        <v>410</v>
      </c>
      <c r="AJ22" s="16" t="s">
        <v>429</v>
      </c>
      <c r="AK22" s="13">
        <v>50</v>
      </c>
    </row>
    <row r="23" spans="1:37" ht="15">
      <c r="A23" s="51" t="s">
        <v>644</v>
      </c>
      <c r="B23" s="51" t="s">
        <v>430</v>
      </c>
      <c r="C23" s="52">
        <v>314</v>
      </c>
      <c r="D23" s="51">
        <v>8</v>
      </c>
      <c r="E23" s="51">
        <v>69</v>
      </c>
      <c r="F23" s="51">
        <v>204</v>
      </c>
      <c r="G23" s="51">
        <v>33</v>
      </c>
      <c r="H23" s="52">
        <v>7157</v>
      </c>
      <c r="I23" s="51">
        <v>1768</v>
      </c>
      <c r="J23" s="51">
        <v>4917</v>
      </c>
      <c r="K23" s="51">
        <v>472</v>
      </c>
      <c r="L23" s="16">
        <f t="shared" si="3"/>
        <v>7471</v>
      </c>
      <c r="M23" s="16">
        <v>200125</v>
      </c>
      <c r="N23" s="16">
        <f t="shared" si="4"/>
        <v>0.037331667707682696</v>
      </c>
      <c r="P23" s="51" t="s">
        <v>644</v>
      </c>
      <c r="Q23" s="16" t="s">
        <v>430</v>
      </c>
      <c r="R23" s="57">
        <v>43047260</v>
      </c>
      <c r="S23" s="57">
        <v>8917233</v>
      </c>
      <c r="T23" s="57"/>
      <c r="U23" s="57">
        <v>1042326</v>
      </c>
      <c r="V23" s="57">
        <v>187653684</v>
      </c>
      <c r="W23" s="16">
        <f t="shared" si="0"/>
        <v>240660503</v>
      </c>
      <c r="X23" s="16">
        <v>197559</v>
      </c>
      <c r="Y23" s="16">
        <f t="shared" si="1"/>
        <v>1218.1702833077713</v>
      </c>
      <c r="Z23" s="58">
        <v>6027793</v>
      </c>
      <c r="AA23" s="16">
        <f t="shared" si="2"/>
        <v>39.925143912539795</v>
      </c>
      <c r="AC23" s="13">
        <v>18039</v>
      </c>
      <c r="AD23" s="13" t="s">
        <v>410</v>
      </c>
      <c r="AE23" s="16" t="s">
        <v>430</v>
      </c>
      <c r="AF23" s="16">
        <v>4</v>
      </c>
      <c r="AH23" s="13">
        <v>18039</v>
      </c>
      <c r="AI23" s="13" t="s">
        <v>410</v>
      </c>
      <c r="AJ23" s="16" t="s">
        <v>430</v>
      </c>
      <c r="AK23" s="13">
        <v>1</v>
      </c>
    </row>
    <row r="24" spans="1:37" ht="15">
      <c r="A24" s="51" t="s">
        <v>645</v>
      </c>
      <c r="B24" s="51" t="s">
        <v>431</v>
      </c>
      <c r="C24" s="52">
        <v>27</v>
      </c>
      <c r="D24" s="51">
        <v>0</v>
      </c>
      <c r="E24" s="51">
        <v>3</v>
      </c>
      <c r="F24" s="51">
        <v>7</v>
      </c>
      <c r="G24" s="51">
        <v>17</v>
      </c>
      <c r="H24" s="52">
        <v>1458</v>
      </c>
      <c r="I24" s="51">
        <v>350</v>
      </c>
      <c r="J24" s="51">
        <v>1062</v>
      </c>
      <c r="K24" s="51">
        <v>46</v>
      </c>
      <c r="L24" s="16">
        <f t="shared" si="3"/>
        <v>1485</v>
      </c>
      <c r="M24" s="16">
        <v>24236</v>
      </c>
      <c r="N24" s="16">
        <f t="shared" si="4"/>
        <v>0.06127248720911042</v>
      </c>
      <c r="P24" s="51" t="s">
        <v>645</v>
      </c>
      <c r="Q24" s="16" t="s">
        <v>431</v>
      </c>
      <c r="R24" s="57"/>
      <c r="S24" s="57">
        <v>1217952</v>
      </c>
      <c r="T24" s="57">
        <v>3285555</v>
      </c>
      <c r="U24" s="57">
        <v>31323</v>
      </c>
      <c r="V24" s="57">
        <v>14298158</v>
      </c>
      <c r="W24" s="16">
        <f t="shared" si="0"/>
        <v>18832988</v>
      </c>
      <c r="X24" s="16">
        <v>24277</v>
      </c>
      <c r="Y24" s="16">
        <f t="shared" si="1"/>
        <v>775.7543353791655</v>
      </c>
      <c r="Z24" s="58">
        <v>666432</v>
      </c>
      <c r="AA24" s="16">
        <f t="shared" si="2"/>
        <v>28.25942931912033</v>
      </c>
      <c r="AC24" s="13">
        <v>18041</v>
      </c>
      <c r="AD24" s="13" t="s">
        <v>410</v>
      </c>
      <c r="AE24" s="16" t="s">
        <v>431</v>
      </c>
      <c r="AF24" s="16">
        <v>2</v>
      </c>
      <c r="AH24" s="13">
        <v>18041</v>
      </c>
      <c r="AI24" s="13" t="s">
        <v>410</v>
      </c>
      <c r="AJ24" s="16" t="s">
        <v>431</v>
      </c>
      <c r="AK24" s="13">
        <v>50</v>
      </c>
    </row>
    <row r="25" spans="1:37" ht="15">
      <c r="A25" s="51" t="s">
        <v>646</v>
      </c>
      <c r="B25" s="51" t="s">
        <v>432</v>
      </c>
      <c r="C25" s="52">
        <v>132</v>
      </c>
      <c r="D25" s="51">
        <v>0</v>
      </c>
      <c r="E25" s="51">
        <v>8</v>
      </c>
      <c r="F25" s="51">
        <v>41</v>
      </c>
      <c r="G25" s="51">
        <v>83</v>
      </c>
      <c r="H25" s="52">
        <v>3042</v>
      </c>
      <c r="I25" s="51">
        <v>502</v>
      </c>
      <c r="J25" s="51">
        <v>2349</v>
      </c>
      <c r="K25" s="51">
        <v>191</v>
      </c>
      <c r="L25" s="16">
        <f t="shared" si="3"/>
        <v>3174</v>
      </c>
      <c r="M25" s="16">
        <v>73777</v>
      </c>
      <c r="N25" s="16">
        <f t="shared" si="4"/>
        <v>0.04302153787765835</v>
      </c>
      <c r="P25" s="51" t="s">
        <v>646</v>
      </c>
      <c r="Q25" s="16" t="s">
        <v>432</v>
      </c>
      <c r="R25" s="57">
        <v>13413533</v>
      </c>
      <c r="S25" s="57">
        <v>7207257</v>
      </c>
      <c r="T25" s="57"/>
      <c r="U25" s="59">
        <v>167089</v>
      </c>
      <c r="V25" s="57">
        <v>51094135</v>
      </c>
      <c r="W25" s="16">
        <f t="shared" si="0"/>
        <v>71882014</v>
      </c>
      <c r="X25" s="16">
        <v>74578</v>
      </c>
      <c r="Y25" s="16">
        <f t="shared" si="1"/>
        <v>963.8501166563866</v>
      </c>
      <c r="Z25" s="58">
        <v>2808302</v>
      </c>
      <c r="AA25" s="16">
        <f t="shared" si="2"/>
        <v>25.59625496118295</v>
      </c>
      <c r="AC25" s="13">
        <v>18043</v>
      </c>
      <c r="AD25" s="13" t="s">
        <v>410</v>
      </c>
      <c r="AE25" s="16" t="s">
        <v>432</v>
      </c>
      <c r="AF25" s="16">
        <v>1</v>
      </c>
      <c r="AH25" s="13">
        <v>18043</v>
      </c>
      <c r="AI25" s="13" t="s">
        <v>410</v>
      </c>
      <c r="AJ25" s="16" t="s">
        <v>432</v>
      </c>
      <c r="AK25" s="13">
        <v>1</v>
      </c>
    </row>
    <row r="26" spans="1:37" ht="15">
      <c r="A26" s="51" t="s">
        <v>647</v>
      </c>
      <c r="B26" s="51" t="s">
        <v>433</v>
      </c>
      <c r="C26" s="52">
        <v>10</v>
      </c>
      <c r="D26" s="51">
        <v>0</v>
      </c>
      <c r="E26" s="51">
        <v>1</v>
      </c>
      <c r="F26" s="51">
        <v>0</v>
      </c>
      <c r="G26" s="51">
        <v>9</v>
      </c>
      <c r="H26" s="52">
        <v>79</v>
      </c>
      <c r="I26" s="51">
        <v>12</v>
      </c>
      <c r="J26" s="51">
        <v>67</v>
      </c>
      <c r="K26" s="51">
        <v>0</v>
      </c>
      <c r="L26" s="16">
        <f t="shared" si="3"/>
        <v>89</v>
      </c>
      <c r="M26" s="16">
        <v>17030</v>
      </c>
      <c r="N26" s="16">
        <f t="shared" si="4"/>
        <v>0.005226071638285379</v>
      </c>
      <c r="P26" s="51" t="s">
        <v>647</v>
      </c>
      <c r="Q26" s="16" t="s">
        <v>433</v>
      </c>
      <c r="R26" s="57">
        <v>3089170</v>
      </c>
      <c r="S26" s="57">
        <v>312498</v>
      </c>
      <c r="T26" s="57"/>
      <c r="U26" s="59"/>
      <c r="V26" s="57">
        <v>11539680</v>
      </c>
      <c r="W26" s="16">
        <f t="shared" si="0"/>
        <v>14941348</v>
      </c>
      <c r="X26" s="16">
        <v>17240</v>
      </c>
      <c r="Y26" s="16">
        <f t="shared" si="1"/>
        <v>866.6675174013922</v>
      </c>
      <c r="Z26" s="58">
        <v>533132</v>
      </c>
      <c r="AA26" s="16">
        <f t="shared" si="2"/>
        <v>28.02560716670543</v>
      </c>
      <c r="AC26" s="13">
        <v>18045</v>
      </c>
      <c r="AD26" s="13" t="s">
        <v>410</v>
      </c>
      <c r="AE26" s="16" t="s">
        <v>433</v>
      </c>
      <c r="AF26" s="16">
        <v>1</v>
      </c>
      <c r="AH26" s="13">
        <v>18045</v>
      </c>
      <c r="AI26" s="13" t="s">
        <v>410</v>
      </c>
      <c r="AJ26" s="16" t="s">
        <v>433</v>
      </c>
      <c r="AK26" s="13">
        <v>50</v>
      </c>
    </row>
    <row r="27" spans="1:37" ht="15">
      <c r="A27" s="51" t="s">
        <v>648</v>
      </c>
      <c r="B27" s="51" t="s">
        <v>434</v>
      </c>
      <c r="C27" s="52">
        <v>6</v>
      </c>
      <c r="D27" s="51">
        <v>0</v>
      </c>
      <c r="E27" s="51">
        <v>0</v>
      </c>
      <c r="F27" s="51">
        <v>1</v>
      </c>
      <c r="G27" s="51">
        <v>5</v>
      </c>
      <c r="H27" s="52">
        <v>214</v>
      </c>
      <c r="I27" s="51">
        <v>127</v>
      </c>
      <c r="J27" s="51">
        <v>78</v>
      </c>
      <c r="K27" s="51">
        <v>9</v>
      </c>
      <c r="L27" s="16">
        <f t="shared" si="3"/>
        <v>220</v>
      </c>
      <c r="M27" s="16">
        <v>23199</v>
      </c>
      <c r="N27" s="16">
        <f t="shared" si="4"/>
        <v>0.00948316737790422</v>
      </c>
      <c r="P27" s="51" t="s">
        <v>648</v>
      </c>
      <c r="Q27" s="16" t="s">
        <v>434</v>
      </c>
      <c r="R27" s="57">
        <v>4463547</v>
      </c>
      <c r="S27" s="57">
        <v>1121831</v>
      </c>
      <c r="T27" s="57"/>
      <c r="U27" s="57">
        <v>75983</v>
      </c>
      <c r="V27" s="57">
        <v>12552413</v>
      </c>
      <c r="W27" s="16">
        <f t="shared" si="0"/>
        <v>18213774</v>
      </c>
      <c r="X27" s="16">
        <v>23087</v>
      </c>
      <c r="Y27" s="16">
        <f t="shared" si="1"/>
        <v>788.919045350197</v>
      </c>
      <c r="Z27" s="58">
        <v>765434</v>
      </c>
      <c r="AA27" s="16">
        <f t="shared" si="2"/>
        <v>23.795355314762606</v>
      </c>
      <c r="AC27" s="13">
        <v>18047</v>
      </c>
      <c r="AD27" s="13" t="s">
        <v>410</v>
      </c>
      <c r="AE27" s="16" t="s">
        <v>434</v>
      </c>
      <c r="AF27" s="16">
        <v>1</v>
      </c>
      <c r="AH27" s="13">
        <v>18047</v>
      </c>
      <c r="AI27" s="13" t="s">
        <v>410</v>
      </c>
      <c r="AJ27" s="16" t="s">
        <v>434</v>
      </c>
      <c r="AK27" s="13">
        <v>1</v>
      </c>
    </row>
    <row r="28" spans="1:37" ht="15">
      <c r="A28" s="51" t="s">
        <v>649</v>
      </c>
      <c r="B28" s="51" t="s">
        <v>435</v>
      </c>
      <c r="C28" s="52">
        <v>3</v>
      </c>
      <c r="D28" s="51">
        <v>0</v>
      </c>
      <c r="E28" s="51">
        <v>0</v>
      </c>
      <c r="F28" s="51">
        <v>0</v>
      </c>
      <c r="G28" s="51">
        <v>3</v>
      </c>
      <c r="H28" s="52">
        <v>40</v>
      </c>
      <c r="I28" s="51">
        <v>4</v>
      </c>
      <c r="J28" s="51">
        <v>36</v>
      </c>
      <c r="K28" s="51">
        <v>0</v>
      </c>
      <c r="L28" s="16">
        <f t="shared" si="3"/>
        <v>43</v>
      </c>
      <c r="M28" s="16">
        <v>20261</v>
      </c>
      <c r="N28" s="16">
        <f t="shared" si="4"/>
        <v>0.0021223039336656633</v>
      </c>
      <c r="P28" s="51" t="s">
        <v>649</v>
      </c>
      <c r="Q28" s="16" t="s">
        <v>435</v>
      </c>
      <c r="R28" s="57">
        <v>3380387</v>
      </c>
      <c r="S28" s="57">
        <v>1451977</v>
      </c>
      <c r="T28" s="57"/>
      <c r="U28" s="57">
        <v>32630</v>
      </c>
      <c r="V28" s="57">
        <v>13704165</v>
      </c>
      <c r="W28" s="16">
        <f t="shared" si="0"/>
        <v>18569159</v>
      </c>
      <c r="X28" s="16">
        <v>20836</v>
      </c>
      <c r="Y28" s="16">
        <f t="shared" si="1"/>
        <v>891.2055576886158</v>
      </c>
      <c r="Z28" s="58">
        <v>594880</v>
      </c>
      <c r="AA28" s="16">
        <f t="shared" si="2"/>
        <v>31.214966043571813</v>
      </c>
      <c r="AC28" s="13">
        <v>18049</v>
      </c>
      <c r="AD28" s="13" t="s">
        <v>410</v>
      </c>
      <c r="AE28" s="16" t="s">
        <v>435</v>
      </c>
      <c r="AF28" s="16">
        <v>1</v>
      </c>
      <c r="AH28" s="13">
        <v>18049</v>
      </c>
      <c r="AI28" s="13" t="s">
        <v>410</v>
      </c>
      <c r="AJ28" s="16" t="s">
        <v>435</v>
      </c>
      <c r="AK28" s="13">
        <v>50</v>
      </c>
    </row>
    <row r="29" spans="1:37" ht="15">
      <c r="A29" s="51" t="s">
        <v>650</v>
      </c>
      <c r="B29" s="51" t="s">
        <v>436</v>
      </c>
      <c r="C29" s="52">
        <v>12</v>
      </c>
      <c r="D29" s="51">
        <v>0</v>
      </c>
      <c r="E29" s="51">
        <v>3</v>
      </c>
      <c r="F29" s="51">
        <v>1</v>
      </c>
      <c r="G29" s="51">
        <v>8</v>
      </c>
      <c r="H29" s="52">
        <v>274</v>
      </c>
      <c r="I29" s="51">
        <v>57</v>
      </c>
      <c r="J29" s="51">
        <v>210</v>
      </c>
      <c r="K29" s="51">
        <v>7</v>
      </c>
      <c r="L29" s="16">
        <f t="shared" si="3"/>
        <v>286</v>
      </c>
      <c r="M29" s="16">
        <v>32757</v>
      </c>
      <c r="N29" s="16">
        <f t="shared" si="4"/>
        <v>0.008730958268461703</v>
      </c>
      <c r="P29" s="51" t="s">
        <v>650</v>
      </c>
      <c r="Q29" s="16" t="s">
        <v>436</v>
      </c>
      <c r="R29" s="57"/>
      <c r="S29" s="57">
        <v>3383619</v>
      </c>
      <c r="T29" s="57"/>
      <c r="U29" s="57">
        <v>212134</v>
      </c>
      <c r="V29" s="57">
        <v>34111849</v>
      </c>
      <c r="W29" s="16">
        <f t="shared" si="0"/>
        <v>37707602</v>
      </c>
      <c r="X29" s="16">
        <v>33503</v>
      </c>
      <c r="Y29" s="16">
        <f t="shared" si="1"/>
        <v>1125.499268722204</v>
      </c>
      <c r="Z29" s="58">
        <v>1037010</v>
      </c>
      <c r="AA29" s="16">
        <f t="shared" si="2"/>
        <v>36.361849933944704</v>
      </c>
      <c r="AC29" s="13">
        <v>18051</v>
      </c>
      <c r="AD29" s="13" t="s">
        <v>410</v>
      </c>
      <c r="AE29" s="16" t="s">
        <v>436</v>
      </c>
      <c r="AF29" s="16">
        <v>0</v>
      </c>
      <c r="AH29" s="13">
        <v>18051</v>
      </c>
      <c r="AI29" s="13" t="s">
        <v>410</v>
      </c>
      <c r="AJ29" s="16" t="s">
        <v>436</v>
      </c>
      <c r="AK29" s="13">
        <v>1</v>
      </c>
    </row>
    <row r="30" spans="1:37" ht="15">
      <c r="A30" s="51" t="s">
        <v>651</v>
      </c>
      <c r="B30" s="51" t="s">
        <v>437</v>
      </c>
      <c r="C30" s="52">
        <v>107</v>
      </c>
      <c r="D30" s="51">
        <v>1</v>
      </c>
      <c r="E30" s="51">
        <v>17</v>
      </c>
      <c r="F30" s="51">
        <v>52</v>
      </c>
      <c r="G30" s="51">
        <v>37</v>
      </c>
      <c r="H30" s="52">
        <v>2266</v>
      </c>
      <c r="I30" s="51">
        <v>479</v>
      </c>
      <c r="J30" s="51">
        <v>1611</v>
      </c>
      <c r="K30" s="51">
        <v>176</v>
      </c>
      <c r="L30" s="16">
        <f t="shared" si="3"/>
        <v>2373</v>
      </c>
      <c r="M30" s="16">
        <v>68965</v>
      </c>
      <c r="N30" s="16">
        <f t="shared" si="4"/>
        <v>0.03440875806568549</v>
      </c>
      <c r="P30" s="51" t="s">
        <v>651</v>
      </c>
      <c r="Q30" s="16" t="s">
        <v>437</v>
      </c>
      <c r="R30" s="57"/>
      <c r="S30" s="57">
        <v>2589160</v>
      </c>
      <c r="T30" s="57">
        <v>10351071</v>
      </c>
      <c r="U30" s="57">
        <v>292615</v>
      </c>
      <c r="V30" s="57">
        <v>42077329</v>
      </c>
      <c r="W30" s="16">
        <f t="shared" si="0"/>
        <v>55310175</v>
      </c>
      <c r="X30" s="16">
        <v>70061</v>
      </c>
      <c r="Y30" s="16">
        <f t="shared" si="1"/>
        <v>789.4574014073451</v>
      </c>
      <c r="Z30" s="58">
        <v>2115574</v>
      </c>
      <c r="AA30" s="16">
        <f t="shared" si="2"/>
        <v>26.14428755505598</v>
      </c>
      <c r="AC30" s="13">
        <v>18053</v>
      </c>
      <c r="AD30" s="13" t="s">
        <v>410</v>
      </c>
      <c r="AE30" s="16" t="s">
        <v>437</v>
      </c>
      <c r="AF30" s="16">
        <v>4</v>
      </c>
      <c r="AH30" s="13">
        <v>18053</v>
      </c>
      <c r="AI30" s="13" t="s">
        <v>410</v>
      </c>
      <c r="AJ30" s="16" t="s">
        <v>437</v>
      </c>
      <c r="AK30" s="13">
        <v>50</v>
      </c>
    </row>
    <row r="31" spans="1:37" ht="15">
      <c r="A31" s="51" t="s">
        <v>652</v>
      </c>
      <c r="B31" s="51" t="s">
        <v>438</v>
      </c>
      <c r="C31" s="52">
        <v>10</v>
      </c>
      <c r="D31" s="51">
        <v>1</v>
      </c>
      <c r="E31" s="51">
        <v>1</v>
      </c>
      <c r="F31" s="51">
        <v>3</v>
      </c>
      <c r="G31" s="51">
        <v>5</v>
      </c>
      <c r="H31" s="52">
        <v>153</v>
      </c>
      <c r="I31" s="51">
        <v>38</v>
      </c>
      <c r="J31" s="51">
        <v>98</v>
      </c>
      <c r="K31" s="51">
        <v>17</v>
      </c>
      <c r="L31" s="16">
        <f t="shared" si="3"/>
        <v>163</v>
      </c>
      <c r="M31" s="16">
        <v>32551</v>
      </c>
      <c r="N31" s="16">
        <f t="shared" si="4"/>
        <v>0.005007526650486928</v>
      </c>
      <c r="P31" s="51" t="s">
        <v>652</v>
      </c>
      <c r="Q31" s="16" t="s">
        <v>438</v>
      </c>
      <c r="R31" s="57"/>
      <c r="S31" s="57"/>
      <c r="T31" s="57">
        <v>5029541</v>
      </c>
      <c r="U31" s="57"/>
      <c r="V31" s="57">
        <v>16761877</v>
      </c>
      <c r="W31" s="16">
        <f t="shared" si="0"/>
        <v>21791418</v>
      </c>
      <c r="X31" s="16">
        <v>33165</v>
      </c>
      <c r="Y31" s="16">
        <f t="shared" si="1"/>
        <v>657.0606965174129</v>
      </c>
      <c r="Z31" s="58">
        <v>999840</v>
      </c>
      <c r="AA31" s="16">
        <f t="shared" si="2"/>
        <v>21.794905184829574</v>
      </c>
      <c r="AC31" s="13">
        <v>18055</v>
      </c>
      <c r="AD31" s="13" t="s">
        <v>410</v>
      </c>
      <c r="AE31" s="16" t="s">
        <v>438</v>
      </c>
      <c r="AF31" s="16">
        <v>0</v>
      </c>
      <c r="AH31" s="13">
        <v>18055</v>
      </c>
      <c r="AI31" s="13" t="s">
        <v>410</v>
      </c>
      <c r="AJ31" s="16" t="s">
        <v>438</v>
      </c>
      <c r="AK31" s="13">
        <v>1</v>
      </c>
    </row>
    <row r="32" spans="1:37" ht="15">
      <c r="A32" s="51" t="s">
        <v>653</v>
      </c>
      <c r="B32" s="51" t="s">
        <v>439</v>
      </c>
      <c r="C32" s="52">
        <v>210</v>
      </c>
      <c r="D32" s="51">
        <v>1</v>
      </c>
      <c r="E32" s="51">
        <v>33</v>
      </c>
      <c r="F32" s="51">
        <v>32</v>
      </c>
      <c r="G32" s="51">
        <v>144</v>
      </c>
      <c r="H32" s="52">
        <v>4171</v>
      </c>
      <c r="I32" s="51">
        <v>629</v>
      </c>
      <c r="J32" s="51">
        <v>3341</v>
      </c>
      <c r="K32" s="51">
        <v>201</v>
      </c>
      <c r="L32" s="16">
        <f t="shared" si="3"/>
        <v>4381</v>
      </c>
      <c r="M32" s="16">
        <v>270936</v>
      </c>
      <c r="N32" s="16">
        <f t="shared" si="4"/>
        <v>0.016169870375291582</v>
      </c>
      <c r="P32" s="51" t="s">
        <v>653</v>
      </c>
      <c r="Q32" s="16" t="s">
        <v>439</v>
      </c>
      <c r="R32" s="57"/>
      <c r="S32" s="57"/>
      <c r="T32" s="57">
        <v>99862358</v>
      </c>
      <c r="U32" s="57">
        <v>2360274</v>
      </c>
      <c r="V32" s="57">
        <v>317327800</v>
      </c>
      <c r="W32" s="16">
        <f t="shared" si="0"/>
        <v>419550432</v>
      </c>
      <c r="X32" s="16">
        <v>274569</v>
      </c>
      <c r="Y32" s="16">
        <f t="shared" si="1"/>
        <v>1528.032778645805</v>
      </c>
      <c r="Z32" s="58">
        <v>12723085</v>
      </c>
      <c r="AA32" s="16">
        <f t="shared" si="2"/>
        <v>32.97552692605606</v>
      </c>
      <c r="AC32" s="13">
        <v>18057</v>
      </c>
      <c r="AD32" s="13" t="s">
        <v>410</v>
      </c>
      <c r="AE32" s="16" t="s">
        <v>439</v>
      </c>
      <c r="AF32" s="16">
        <v>3</v>
      </c>
      <c r="AH32" s="13">
        <v>18057</v>
      </c>
      <c r="AI32" s="13" t="s">
        <v>410</v>
      </c>
      <c r="AJ32" s="16" t="s">
        <v>439</v>
      </c>
      <c r="AK32" s="13">
        <v>1</v>
      </c>
    </row>
    <row r="33" spans="1:37" ht="15">
      <c r="A33" s="51" t="s">
        <v>654</v>
      </c>
      <c r="B33" s="51" t="s">
        <v>440</v>
      </c>
      <c r="C33" s="52">
        <v>33</v>
      </c>
      <c r="D33" s="51">
        <v>0</v>
      </c>
      <c r="E33" s="51">
        <v>5</v>
      </c>
      <c r="F33" s="51">
        <v>10</v>
      </c>
      <c r="G33" s="51">
        <v>18</v>
      </c>
      <c r="H33" s="52">
        <v>756</v>
      </c>
      <c r="I33" s="51">
        <v>203</v>
      </c>
      <c r="J33" s="51">
        <v>518</v>
      </c>
      <c r="K33" s="51">
        <v>35</v>
      </c>
      <c r="L33" s="16">
        <f t="shared" si="3"/>
        <v>789</v>
      </c>
      <c r="M33" s="16">
        <v>67265</v>
      </c>
      <c r="N33" s="16">
        <f t="shared" si="4"/>
        <v>0.011729725711737159</v>
      </c>
      <c r="P33" s="51" t="s">
        <v>654</v>
      </c>
      <c r="Q33" s="16" t="s">
        <v>440</v>
      </c>
      <c r="R33" s="57">
        <v>16826454</v>
      </c>
      <c r="S33" s="57">
        <v>3365775</v>
      </c>
      <c r="T33" s="57"/>
      <c r="U33" s="57">
        <v>218911</v>
      </c>
      <c r="V33" s="57">
        <v>57955931</v>
      </c>
      <c r="W33" s="16">
        <f t="shared" si="0"/>
        <v>78367071</v>
      </c>
      <c r="X33" s="16">
        <v>70002</v>
      </c>
      <c r="Y33" s="16">
        <f t="shared" si="1"/>
        <v>1119.4976000685695</v>
      </c>
      <c r="Z33" s="58">
        <v>2638085</v>
      </c>
      <c r="AA33" s="16">
        <f t="shared" si="2"/>
        <v>29.70604472562484</v>
      </c>
      <c r="AC33" s="13">
        <v>18059</v>
      </c>
      <c r="AD33" s="13" t="s">
        <v>410</v>
      </c>
      <c r="AE33" s="16" t="s">
        <v>440</v>
      </c>
      <c r="AF33" s="16">
        <v>2</v>
      </c>
      <c r="AH33" s="13">
        <v>18059</v>
      </c>
      <c r="AI33" s="13" t="s">
        <v>410</v>
      </c>
      <c r="AJ33" s="16" t="s">
        <v>440</v>
      </c>
      <c r="AK33" s="13">
        <v>1</v>
      </c>
    </row>
    <row r="34" spans="1:37" ht="15">
      <c r="A34" s="51" t="s">
        <v>655</v>
      </c>
      <c r="B34" s="51" t="s">
        <v>441</v>
      </c>
      <c r="C34" s="52">
        <v>13</v>
      </c>
      <c r="D34" s="51">
        <v>0</v>
      </c>
      <c r="E34" s="51">
        <v>3</v>
      </c>
      <c r="F34" s="51">
        <v>4</v>
      </c>
      <c r="G34" s="51">
        <v>6</v>
      </c>
      <c r="H34" s="52">
        <v>529</v>
      </c>
      <c r="I34" s="51">
        <v>131</v>
      </c>
      <c r="J34" s="51">
        <v>348</v>
      </c>
      <c r="K34" s="51">
        <v>50</v>
      </c>
      <c r="L34" s="16">
        <f t="shared" si="3"/>
        <v>542</v>
      </c>
      <c r="M34" s="16">
        <v>37236</v>
      </c>
      <c r="N34" s="16">
        <f t="shared" si="4"/>
        <v>0.01455580620904501</v>
      </c>
      <c r="P34" s="51" t="s">
        <v>655</v>
      </c>
      <c r="Q34" s="16" t="s">
        <v>441</v>
      </c>
      <c r="R34" s="57">
        <v>5582887</v>
      </c>
      <c r="S34" s="57">
        <v>1868899</v>
      </c>
      <c r="T34" s="57"/>
      <c r="U34" s="57">
        <v>290402</v>
      </c>
      <c r="V34" s="57">
        <v>21701837</v>
      </c>
      <c r="W34" s="16">
        <f t="shared" si="0"/>
        <v>29444025</v>
      </c>
      <c r="X34" s="16">
        <v>39364</v>
      </c>
      <c r="Y34" s="16">
        <f t="shared" si="1"/>
        <v>747.9937252311757</v>
      </c>
      <c r="Z34" s="58">
        <v>1174952</v>
      </c>
      <c r="AA34" s="16">
        <f t="shared" si="2"/>
        <v>25.059768399049492</v>
      </c>
      <c r="AC34" s="13">
        <v>18061</v>
      </c>
      <c r="AD34" s="13" t="s">
        <v>410</v>
      </c>
      <c r="AE34" s="16" t="s">
        <v>441</v>
      </c>
      <c r="AF34" s="16">
        <v>0</v>
      </c>
      <c r="AH34" s="13">
        <v>18061</v>
      </c>
      <c r="AI34" s="13" t="s">
        <v>410</v>
      </c>
      <c r="AJ34" s="16" t="s">
        <v>441</v>
      </c>
      <c r="AK34" s="13">
        <v>1</v>
      </c>
    </row>
    <row r="35" spans="1:37" ht="15">
      <c r="A35" s="51" t="s">
        <v>656</v>
      </c>
      <c r="B35" s="51" t="s">
        <v>442</v>
      </c>
      <c r="C35" s="52">
        <v>130</v>
      </c>
      <c r="D35" s="51">
        <v>0</v>
      </c>
      <c r="E35" s="51">
        <v>14</v>
      </c>
      <c r="F35" s="51">
        <v>19</v>
      </c>
      <c r="G35" s="51">
        <v>97</v>
      </c>
      <c r="H35" s="52">
        <v>1836</v>
      </c>
      <c r="I35" s="51">
        <v>194</v>
      </c>
      <c r="J35" s="51">
        <v>1520</v>
      </c>
      <c r="K35" s="51">
        <v>122</v>
      </c>
      <c r="L35" s="16">
        <f t="shared" si="3"/>
        <v>1966</v>
      </c>
      <c r="M35" s="16">
        <v>137828</v>
      </c>
      <c r="N35" s="16">
        <f t="shared" si="4"/>
        <v>0.014264155324027049</v>
      </c>
      <c r="P35" s="51" t="s">
        <v>656</v>
      </c>
      <c r="Q35" s="16" t="s">
        <v>442</v>
      </c>
      <c r="R35" s="57">
        <v>33779185</v>
      </c>
      <c r="S35" s="57">
        <v>13522452</v>
      </c>
      <c r="T35" s="57"/>
      <c r="U35" s="57">
        <v>1429382</v>
      </c>
      <c r="V35" s="57">
        <v>146951247</v>
      </c>
      <c r="W35" s="16">
        <f t="shared" si="0"/>
        <v>195682266</v>
      </c>
      <c r="X35" s="16">
        <v>145448</v>
      </c>
      <c r="Y35" s="16">
        <f t="shared" si="1"/>
        <v>1345.3761206754305</v>
      </c>
      <c r="Z35" s="58">
        <v>4876698</v>
      </c>
      <c r="AA35" s="16">
        <f t="shared" si="2"/>
        <v>40.12597581396265</v>
      </c>
      <c r="AC35" s="13">
        <v>18063</v>
      </c>
      <c r="AD35" s="13" t="s">
        <v>410</v>
      </c>
      <c r="AE35" s="16" t="s">
        <v>442</v>
      </c>
      <c r="AF35" s="16">
        <v>1</v>
      </c>
      <c r="AH35" s="13">
        <v>18063</v>
      </c>
      <c r="AI35" s="13" t="s">
        <v>410</v>
      </c>
      <c r="AJ35" s="16" t="s">
        <v>442</v>
      </c>
      <c r="AK35" s="13">
        <v>1</v>
      </c>
    </row>
    <row r="36" spans="1:37" ht="15">
      <c r="A36" s="51" t="s">
        <v>657</v>
      </c>
      <c r="B36" s="51" t="s">
        <v>443</v>
      </c>
      <c r="C36" s="52">
        <v>22</v>
      </c>
      <c r="D36" s="51">
        <v>1</v>
      </c>
      <c r="E36" s="51">
        <v>9</v>
      </c>
      <c r="F36" s="51">
        <v>11</v>
      </c>
      <c r="G36" s="51">
        <v>1</v>
      </c>
      <c r="H36" s="52">
        <v>2274</v>
      </c>
      <c r="I36" s="51">
        <v>610</v>
      </c>
      <c r="J36" s="51">
        <v>1555</v>
      </c>
      <c r="K36" s="51">
        <v>109</v>
      </c>
      <c r="L36" s="16">
        <f t="shared" si="3"/>
        <v>2296</v>
      </c>
      <c r="M36" s="16">
        <v>48057</v>
      </c>
      <c r="N36" s="16">
        <f t="shared" si="4"/>
        <v>0.04777659862246915</v>
      </c>
      <c r="P36" s="51" t="s">
        <v>657</v>
      </c>
      <c r="Q36" s="16" t="s">
        <v>443</v>
      </c>
      <c r="R36" s="57"/>
      <c r="S36" s="57">
        <v>1987187</v>
      </c>
      <c r="T36" s="57">
        <v>7985252</v>
      </c>
      <c r="U36" s="57">
        <v>62733</v>
      </c>
      <c r="V36" s="57">
        <v>30224165</v>
      </c>
      <c r="W36" s="16">
        <f aca="true" t="shared" si="5" ref="W36:W67">SUM(R36:V36)</f>
        <v>40259337</v>
      </c>
      <c r="X36" s="16">
        <v>49462</v>
      </c>
      <c r="Y36" s="16">
        <f aca="true" t="shared" si="6" ref="Y36:Y67">W36/X36</f>
        <v>813.9447858962436</v>
      </c>
      <c r="Z36" s="58">
        <v>1391036</v>
      </c>
      <c r="AA36" s="16">
        <f aca="true" t="shared" si="7" ref="AA36:AA67">W36/Z36</f>
        <v>28.941980653268498</v>
      </c>
      <c r="AC36" s="13">
        <v>18065</v>
      </c>
      <c r="AD36" s="13" t="s">
        <v>410</v>
      </c>
      <c r="AE36" s="16" t="s">
        <v>443</v>
      </c>
      <c r="AF36" s="16">
        <v>1</v>
      </c>
      <c r="AH36" s="13">
        <v>18065</v>
      </c>
      <c r="AI36" s="13" t="s">
        <v>410</v>
      </c>
      <c r="AJ36" s="16" t="s">
        <v>443</v>
      </c>
      <c r="AK36" s="13">
        <v>50</v>
      </c>
    </row>
    <row r="37" spans="1:37" ht="15">
      <c r="A37" s="51" t="s">
        <v>658</v>
      </c>
      <c r="B37" s="51" t="s">
        <v>444</v>
      </c>
      <c r="C37" s="52">
        <v>259</v>
      </c>
      <c r="D37" s="51">
        <v>3</v>
      </c>
      <c r="E37" s="51">
        <v>23</v>
      </c>
      <c r="F37" s="51">
        <v>61</v>
      </c>
      <c r="G37" s="51">
        <v>172</v>
      </c>
      <c r="H37" s="52">
        <v>3318</v>
      </c>
      <c r="I37" s="51">
        <v>762</v>
      </c>
      <c r="J37" s="51">
        <v>2437</v>
      </c>
      <c r="K37" s="51">
        <v>119</v>
      </c>
      <c r="L37" s="16">
        <f t="shared" si="3"/>
        <v>3577</v>
      </c>
      <c r="M37" s="16">
        <v>83517</v>
      </c>
      <c r="N37" s="16">
        <f t="shared" si="4"/>
        <v>0.0428296035537675</v>
      </c>
      <c r="P37" s="51" t="s">
        <v>658</v>
      </c>
      <c r="Q37" s="16" t="s">
        <v>444</v>
      </c>
      <c r="R37" s="57"/>
      <c r="S37" s="57">
        <v>3203248</v>
      </c>
      <c r="T37" s="57">
        <v>14307648</v>
      </c>
      <c r="U37" s="57">
        <v>361376</v>
      </c>
      <c r="V37" s="57">
        <v>82444008</v>
      </c>
      <c r="W37" s="16">
        <f t="shared" si="5"/>
        <v>100316280</v>
      </c>
      <c r="X37" s="16">
        <v>82752</v>
      </c>
      <c r="Y37" s="16">
        <f t="shared" si="6"/>
        <v>1212.252030162413</v>
      </c>
      <c r="Z37" s="58">
        <v>2582057</v>
      </c>
      <c r="AA37" s="16">
        <f t="shared" si="7"/>
        <v>38.85130343753062</v>
      </c>
      <c r="AC37" s="13">
        <v>18067</v>
      </c>
      <c r="AD37" s="13" t="s">
        <v>410</v>
      </c>
      <c r="AE37" s="16" t="s">
        <v>444</v>
      </c>
      <c r="AF37" s="16">
        <v>2</v>
      </c>
      <c r="AH37" s="13">
        <v>18067</v>
      </c>
      <c r="AI37" s="13" t="s">
        <v>410</v>
      </c>
      <c r="AJ37" s="16" t="s">
        <v>444</v>
      </c>
      <c r="AK37" s="13">
        <v>1</v>
      </c>
    </row>
    <row r="38" spans="1:37" ht="15">
      <c r="A38" s="51" t="s">
        <v>659</v>
      </c>
      <c r="B38" s="51" t="s">
        <v>445</v>
      </c>
      <c r="C38" s="52">
        <v>48</v>
      </c>
      <c r="D38" s="51">
        <v>0</v>
      </c>
      <c r="E38" s="51">
        <v>10</v>
      </c>
      <c r="F38" s="51">
        <v>4</v>
      </c>
      <c r="G38" s="51">
        <v>34</v>
      </c>
      <c r="H38" s="52">
        <v>619</v>
      </c>
      <c r="I38" s="51">
        <v>120</v>
      </c>
      <c r="J38" s="51">
        <v>466</v>
      </c>
      <c r="K38" s="51">
        <v>33</v>
      </c>
      <c r="L38" s="16">
        <f t="shared" si="3"/>
        <v>667</v>
      </c>
      <c r="M38" s="16">
        <v>37777</v>
      </c>
      <c r="N38" s="16">
        <f t="shared" si="4"/>
        <v>0.017656245863885433</v>
      </c>
      <c r="P38" s="51" t="s">
        <v>659</v>
      </c>
      <c r="Q38" s="16" t="s">
        <v>445</v>
      </c>
      <c r="R38" s="57">
        <v>6543969</v>
      </c>
      <c r="S38" s="57">
        <v>1640550</v>
      </c>
      <c r="T38" s="57"/>
      <c r="U38" s="57">
        <v>144371</v>
      </c>
      <c r="V38" s="57">
        <v>25221963</v>
      </c>
      <c r="W38" s="16">
        <f t="shared" si="5"/>
        <v>33550853</v>
      </c>
      <c r="X38" s="16">
        <v>37124</v>
      </c>
      <c r="Y38" s="16">
        <f t="shared" si="6"/>
        <v>903.7510235965952</v>
      </c>
      <c r="Z38" s="58">
        <v>1149424</v>
      </c>
      <c r="AA38" s="16">
        <f t="shared" si="7"/>
        <v>29.18927480198778</v>
      </c>
      <c r="AC38" s="13">
        <v>18069</v>
      </c>
      <c r="AD38" s="13" t="s">
        <v>410</v>
      </c>
      <c r="AE38" s="16" t="s">
        <v>445</v>
      </c>
      <c r="AF38" s="16">
        <v>2</v>
      </c>
      <c r="AH38" s="13">
        <v>18069</v>
      </c>
      <c r="AI38" s="13" t="s">
        <v>410</v>
      </c>
      <c r="AJ38" s="16" t="s">
        <v>445</v>
      </c>
      <c r="AK38" s="13">
        <v>50</v>
      </c>
    </row>
    <row r="39" spans="1:37" ht="15">
      <c r="A39" s="51" t="s">
        <v>660</v>
      </c>
      <c r="B39" s="51" t="s">
        <v>446</v>
      </c>
      <c r="C39" s="52">
        <v>112</v>
      </c>
      <c r="D39" s="51">
        <v>0</v>
      </c>
      <c r="E39" s="51">
        <v>7</v>
      </c>
      <c r="F39" s="51">
        <v>7</v>
      </c>
      <c r="G39" s="51">
        <v>98</v>
      </c>
      <c r="H39" s="52">
        <v>1674</v>
      </c>
      <c r="I39" s="51">
        <v>221</v>
      </c>
      <c r="J39" s="51">
        <v>1367</v>
      </c>
      <c r="K39" s="51">
        <v>86</v>
      </c>
      <c r="L39" s="16">
        <f t="shared" si="3"/>
        <v>1786</v>
      </c>
      <c r="M39" s="16">
        <v>42199</v>
      </c>
      <c r="N39" s="16">
        <f t="shared" si="4"/>
        <v>0.042323277802791534</v>
      </c>
      <c r="P39" s="51" t="s">
        <v>660</v>
      </c>
      <c r="Q39" s="16" t="s">
        <v>446</v>
      </c>
      <c r="R39" s="57">
        <v>8161991</v>
      </c>
      <c r="S39" s="57">
        <v>3708675</v>
      </c>
      <c r="T39" s="57"/>
      <c r="U39" s="57">
        <v>283004</v>
      </c>
      <c r="V39" s="57">
        <v>29969372</v>
      </c>
      <c r="W39" s="16">
        <f t="shared" si="5"/>
        <v>42123042</v>
      </c>
      <c r="X39" s="16">
        <v>42376</v>
      </c>
      <c r="Y39" s="16">
        <f t="shared" si="6"/>
        <v>994.0306305455919</v>
      </c>
      <c r="Z39" s="58">
        <v>1348939</v>
      </c>
      <c r="AA39" s="16">
        <f t="shared" si="7"/>
        <v>31.22679528132851</v>
      </c>
      <c r="AC39" s="13">
        <v>18071</v>
      </c>
      <c r="AD39" s="13" t="s">
        <v>410</v>
      </c>
      <c r="AE39" s="16" t="s">
        <v>446</v>
      </c>
      <c r="AF39" s="16">
        <v>2</v>
      </c>
      <c r="AH39" s="13">
        <v>18071</v>
      </c>
      <c r="AI39" s="13" t="s">
        <v>410</v>
      </c>
      <c r="AJ39" s="16" t="s">
        <v>446</v>
      </c>
      <c r="AK39" s="13">
        <v>50</v>
      </c>
    </row>
    <row r="40" spans="1:37" ht="15">
      <c r="A40" s="51" t="s">
        <v>661</v>
      </c>
      <c r="B40" s="51" t="s">
        <v>447</v>
      </c>
      <c r="C40" s="52">
        <v>153</v>
      </c>
      <c r="D40" s="51">
        <v>0</v>
      </c>
      <c r="E40" s="51">
        <v>4</v>
      </c>
      <c r="F40" s="51">
        <v>4</v>
      </c>
      <c r="G40" s="51">
        <v>145</v>
      </c>
      <c r="H40" s="52">
        <v>237</v>
      </c>
      <c r="I40" s="51">
        <v>25</v>
      </c>
      <c r="J40" s="51">
        <v>205</v>
      </c>
      <c r="K40" s="51">
        <v>7</v>
      </c>
      <c r="L40" s="16">
        <f t="shared" si="3"/>
        <v>390</v>
      </c>
      <c r="M40" s="16">
        <v>32668</v>
      </c>
      <c r="N40" s="16">
        <f t="shared" si="4"/>
        <v>0.01193828823313334</v>
      </c>
      <c r="P40" s="51" t="s">
        <v>661</v>
      </c>
      <c r="Q40" s="16" t="s">
        <v>447</v>
      </c>
      <c r="R40" s="57">
        <v>7878996</v>
      </c>
      <c r="S40" s="57">
        <v>1609328</v>
      </c>
      <c r="T40" s="57"/>
      <c r="U40" s="57"/>
      <c r="V40" s="57">
        <v>15152427</v>
      </c>
      <c r="W40" s="16">
        <f t="shared" si="5"/>
        <v>24640751</v>
      </c>
      <c r="X40" s="16">
        <v>33478</v>
      </c>
      <c r="Y40" s="16">
        <f t="shared" si="6"/>
        <v>736.0281677519565</v>
      </c>
      <c r="Z40" s="58">
        <v>1077975</v>
      </c>
      <c r="AA40" s="16">
        <f t="shared" si="7"/>
        <v>22.858369628238133</v>
      </c>
      <c r="AC40" s="13">
        <v>18073</v>
      </c>
      <c r="AD40" s="13" t="s">
        <v>410</v>
      </c>
      <c r="AE40" s="16" t="s">
        <v>447</v>
      </c>
      <c r="AF40" s="16">
        <v>2</v>
      </c>
      <c r="AH40" s="13">
        <v>18073</v>
      </c>
      <c r="AI40" s="13" t="s">
        <v>410</v>
      </c>
      <c r="AJ40" s="16" t="s">
        <v>447</v>
      </c>
      <c r="AK40" s="13">
        <v>1</v>
      </c>
    </row>
    <row r="41" spans="1:37" ht="15">
      <c r="A41" s="51" t="s">
        <v>662</v>
      </c>
      <c r="B41" s="51" t="s">
        <v>448</v>
      </c>
      <c r="C41" s="52">
        <v>14</v>
      </c>
      <c r="D41" s="51">
        <v>1</v>
      </c>
      <c r="E41" s="51">
        <v>0</v>
      </c>
      <c r="F41" s="51">
        <v>0</v>
      </c>
      <c r="G41" s="51">
        <v>13</v>
      </c>
      <c r="H41" s="52">
        <v>331</v>
      </c>
      <c r="I41" s="51">
        <v>51</v>
      </c>
      <c r="J41" s="51">
        <v>275</v>
      </c>
      <c r="K41" s="51">
        <v>5</v>
      </c>
      <c r="L41" s="16">
        <f t="shared" si="3"/>
        <v>345</v>
      </c>
      <c r="M41" s="16">
        <v>21193</v>
      </c>
      <c r="N41" s="16">
        <f t="shared" si="4"/>
        <v>0.016278960033973482</v>
      </c>
      <c r="P41" s="51" t="s">
        <v>662</v>
      </c>
      <c r="Q41" s="16" t="s">
        <v>448</v>
      </c>
      <c r="R41" s="57">
        <v>3056362</v>
      </c>
      <c r="S41" s="57">
        <v>1541679</v>
      </c>
      <c r="T41" s="57"/>
      <c r="U41" s="60">
        <v>70266</v>
      </c>
      <c r="V41" s="57">
        <v>15311768</v>
      </c>
      <c r="W41" s="16">
        <f t="shared" si="5"/>
        <v>19980075</v>
      </c>
      <c r="X41" s="16">
        <v>21253</v>
      </c>
      <c r="Y41" s="16">
        <f t="shared" si="6"/>
        <v>940.1061026678586</v>
      </c>
      <c r="Z41" s="58">
        <v>586498</v>
      </c>
      <c r="AA41" s="16">
        <f t="shared" si="7"/>
        <v>34.0667402105378</v>
      </c>
      <c r="AC41" s="13">
        <v>18075</v>
      </c>
      <c r="AD41" s="13" t="s">
        <v>410</v>
      </c>
      <c r="AE41" s="16" t="s">
        <v>448</v>
      </c>
      <c r="AF41" s="16">
        <v>0</v>
      </c>
      <c r="AH41" s="13">
        <v>18075</v>
      </c>
      <c r="AI41" s="13" t="s">
        <v>410</v>
      </c>
      <c r="AJ41" s="16" t="s">
        <v>448</v>
      </c>
      <c r="AK41" s="13">
        <v>50</v>
      </c>
    </row>
    <row r="42" spans="1:37" ht="15">
      <c r="A42" s="51" t="s">
        <v>663</v>
      </c>
      <c r="B42" s="51" t="s">
        <v>449</v>
      </c>
      <c r="C42" s="52">
        <v>7</v>
      </c>
      <c r="D42" s="51">
        <v>0</v>
      </c>
      <c r="E42" s="51">
        <v>2</v>
      </c>
      <c r="F42" s="51">
        <v>0</v>
      </c>
      <c r="G42" s="51">
        <v>5</v>
      </c>
      <c r="H42" s="52">
        <v>17</v>
      </c>
      <c r="I42" s="51">
        <v>4</v>
      </c>
      <c r="J42" s="51">
        <v>12</v>
      </c>
      <c r="K42" s="51">
        <v>1</v>
      </c>
      <c r="L42" s="16">
        <f t="shared" si="3"/>
        <v>24</v>
      </c>
      <c r="M42" s="16">
        <v>32926</v>
      </c>
      <c r="N42" s="16">
        <f t="shared" si="4"/>
        <v>0.0007289072465528762</v>
      </c>
      <c r="P42" s="51" t="s">
        <v>663</v>
      </c>
      <c r="Q42" s="16" t="s">
        <v>449</v>
      </c>
      <c r="R42" s="57">
        <v>4074045</v>
      </c>
      <c r="S42" s="57">
        <v>2246070</v>
      </c>
      <c r="T42" s="57"/>
      <c r="U42" s="57">
        <v>273717</v>
      </c>
      <c r="V42" s="57">
        <v>24258634</v>
      </c>
      <c r="W42" s="16">
        <f t="shared" si="5"/>
        <v>30852466</v>
      </c>
      <c r="X42" s="16">
        <v>32428</v>
      </c>
      <c r="Y42" s="16">
        <f t="shared" si="6"/>
        <v>951.4143949673122</v>
      </c>
      <c r="Z42" s="58">
        <v>962290</v>
      </c>
      <c r="AA42" s="16">
        <f t="shared" si="7"/>
        <v>32.061505367404834</v>
      </c>
      <c r="AC42" s="13">
        <v>18077</v>
      </c>
      <c r="AD42" s="13" t="s">
        <v>410</v>
      </c>
      <c r="AE42" s="16" t="s">
        <v>449</v>
      </c>
      <c r="AF42" s="16">
        <v>1</v>
      </c>
      <c r="AH42" s="13">
        <v>18077</v>
      </c>
      <c r="AI42" s="13" t="s">
        <v>410</v>
      </c>
      <c r="AJ42" s="16" t="s">
        <v>449</v>
      </c>
      <c r="AK42" s="13">
        <v>50</v>
      </c>
    </row>
    <row r="43" spans="1:37" ht="15">
      <c r="A43" s="51" t="s">
        <v>664</v>
      </c>
      <c r="B43" s="51" t="s">
        <v>450</v>
      </c>
      <c r="C43" s="52">
        <v>62</v>
      </c>
      <c r="D43" s="51">
        <v>0</v>
      </c>
      <c r="E43" s="51">
        <v>7</v>
      </c>
      <c r="F43" s="51">
        <v>4</v>
      </c>
      <c r="G43" s="51">
        <v>51</v>
      </c>
      <c r="H43" s="52">
        <v>418</v>
      </c>
      <c r="I43" s="51">
        <v>170</v>
      </c>
      <c r="J43" s="51">
        <v>233</v>
      </c>
      <c r="K43" s="51">
        <v>15</v>
      </c>
      <c r="L43" s="16">
        <f t="shared" si="3"/>
        <v>480</v>
      </c>
      <c r="M43" s="16">
        <v>28045</v>
      </c>
      <c r="N43" s="16">
        <f t="shared" si="4"/>
        <v>0.017115350329827063</v>
      </c>
      <c r="P43" s="51" t="s">
        <v>664</v>
      </c>
      <c r="Q43" s="16" t="s">
        <v>450</v>
      </c>
      <c r="R43" s="57"/>
      <c r="S43" s="57">
        <v>1019619</v>
      </c>
      <c r="T43" s="57"/>
      <c r="U43" s="57">
        <v>28078</v>
      </c>
      <c r="V43" s="57">
        <v>16523149</v>
      </c>
      <c r="W43" s="16">
        <f t="shared" si="5"/>
        <v>17570846</v>
      </c>
      <c r="X43" s="16">
        <v>28525</v>
      </c>
      <c r="Y43" s="16">
        <f t="shared" si="6"/>
        <v>615.9805784399649</v>
      </c>
      <c r="Z43" s="58">
        <v>813359</v>
      </c>
      <c r="AA43" s="16">
        <f t="shared" si="7"/>
        <v>21.60281745207221</v>
      </c>
      <c r="AC43" s="13">
        <v>18079</v>
      </c>
      <c r="AD43" s="13" t="s">
        <v>410</v>
      </c>
      <c r="AE43" s="16" t="s">
        <v>450</v>
      </c>
      <c r="AF43" s="16">
        <v>0</v>
      </c>
      <c r="AH43" s="13">
        <v>18079</v>
      </c>
      <c r="AI43" s="13" t="s">
        <v>410</v>
      </c>
      <c r="AJ43" s="16" t="s">
        <v>450</v>
      </c>
      <c r="AK43" s="13">
        <v>50</v>
      </c>
    </row>
    <row r="44" spans="1:37" ht="15">
      <c r="A44" s="51" t="s">
        <v>665</v>
      </c>
      <c r="B44" s="51" t="s">
        <v>451</v>
      </c>
      <c r="C44" s="52">
        <v>313</v>
      </c>
      <c r="D44" s="51">
        <v>1</v>
      </c>
      <c r="E44" s="51">
        <v>16</v>
      </c>
      <c r="F44" s="51">
        <v>21</v>
      </c>
      <c r="G44" s="51">
        <v>275</v>
      </c>
      <c r="H44" s="52">
        <v>3872</v>
      </c>
      <c r="I44" s="51">
        <v>347</v>
      </c>
      <c r="J44" s="51">
        <v>3389</v>
      </c>
      <c r="K44" s="51">
        <v>136</v>
      </c>
      <c r="L44" s="16">
        <f t="shared" si="3"/>
        <v>4185</v>
      </c>
      <c r="M44" s="16">
        <v>139722</v>
      </c>
      <c r="N44" s="16">
        <f t="shared" si="4"/>
        <v>0.029952333920212994</v>
      </c>
      <c r="P44" s="51" t="s">
        <v>665</v>
      </c>
      <c r="Q44" s="16" t="s">
        <v>451</v>
      </c>
      <c r="R44" s="57">
        <v>32510341</v>
      </c>
      <c r="S44" s="57"/>
      <c r="T44" s="57"/>
      <c r="U44" s="57"/>
      <c r="V44" s="57">
        <v>115284620</v>
      </c>
      <c r="W44" s="16">
        <f t="shared" si="5"/>
        <v>147794961</v>
      </c>
      <c r="X44" s="16">
        <v>139654</v>
      </c>
      <c r="Y44" s="16">
        <f t="shared" si="6"/>
        <v>1058.293790367623</v>
      </c>
      <c r="Z44" s="58">
        <v>4851814</v>
      </c>
      <c r="AA44" s="16">
        <f t="shared" si="7"/>
        <v>30.461794495831867</v>
      </c>
      <c r="AC44" s="13">
        <v>18081</v>
      </c>
      <c r="AD44" s="13" t="s">
        <v>410</v>
      </c>
      <c r="AE44" s="16" t="s">
        <v>451</v>
      </c>
      <c r="AF44" s="16">
        <v>2</v>
      </c>
      <c r="AH44" s="13">
        <v>18081</v>
      </c>
      <c r="AI44" s="13" t="s">
        <v>410</v>
      </c>
      <c r="AJ44" s="16" t="s">
        <v>451</v>
      </c>
      <c r="AK44" s="13">
        <v>1</v>
      </c>
    </row>
    <row r="45" spans="1:37" ht="15">
      <c r="A45" s="51" t="s">
        <v>666</v>
      </c>
      <c r="B45" s="51" t="s">
        <v>452</v>
      </c>
      <c r="C45" s="52">
        <v>29</v>
      </c>
      <c r="D45" s="51">
        <v>0</v>
      </c>
      <c r="E45" s="51">
        <v>3</v>
      </c>
      <c r="F45" s="51">
        <v>13</v>
      </c>
      <c r="G45" s="51">
        <v>13</v>
      </c>
      <c r="H45" s="52">
        <v>1402</v>
      </c>
      <c r="I45" s="51">
        <v>275</v>
      </c>
      <c r="J45" s="51">
        <v>1046</v>
      </c>
      <c r="K45" s="51">
        <v>81</v>
      </c>
      <c r="L45" s="16">
        <f t="shared" si="3"/>
        <v>1431</v>
      </c>
      <c r="M45" s="16">
        <v>37948</v>
      </c>
      <c r="N45" s="16">
        <f t="shared" si="4"/>
        <v>0.03770949720670391</v>
      </c>
      <c r="P45" s="51" t="s">
        <v>666</v>
      </c>
      <c r="Q45" s="16" t="s">
        <v>452</v>
      </c>
      <c r="R45" s="57"/>
      <c r="S45" s="57">
        <v>3273845</v>
      </c>
      <c r="T45" s="57">
        <v>3770056</v>
      </c>
      <c r="U45" s="57">
        <v>282526</v>
      </c>
      <c r="V45" s="57">
        <v>26375423</v>
      </c>
      <c r="W45" s="16">
        <f t="shared" si="5"/>
        <v>33701850</v>
      </c>
      <c r="X45" s="16">
        <v>38440</v>
      </c>
      <c r="Y45" s="16">
        <f t="shared" si="6"/>
        <v>876.7390738813735</v>
      </c>
      <c r="Z45" s="58">
        <v>1318452</v>
      </c>
      <c r="AA45" s="16">
        <f t="shared" si="7"/>
        <v>25.56168142640005</v>
      </c>
      <c r="AC45" s="13">
        <v>18083</v>
      </c>
      <c r="AD45" s="13" t="s">
        <v>410</v>
      </c>
      <c r="AE45" s="16" t="s">
        <v>452</v>
      </c>
      <c r="AF45" s="16">
        <v>1</v>
      </c>
      <c r="AH45" s="13">
        <v>18083</v>
      </c>
      <c r="AI45" s="13" t="s">
        <v>410</v>
      </c>
      <c r="AJ45" s="16" t="s">
        <v>452</v>
      </c>
      <c r="AK45" s="13">
        <v>50</v>
      </c>
    </row>
    <row r="46" spans="1:37" ht="15">
      <c r="A46" s="51" t="s">
        <v>667</v>
      </c>
      <c r="B46" s="51" t="s">
        <v>453</v>
      </c>
      <c r="C46" s="52">
        <v>53</v>
      </c>
      <c r="D46" s="51">
        <v>1</v>
      </c>
      <c r="E46" s="51">
        <v>16</v>
      </c>
      <c r="F46" s="51">
        <v>7</v>
      </c>
      <c r="G46" s="51">
        <v>29</v>
      </c>
      <c r="H46" s="52">
        <v>1354</v>
      </c>
      <c r="I46" s="51">
        <v>240</v>
      </c>
      <c r="J46" s="51">
        <v>1058</v>
      </c>
      <c r="K46" s="51">
        <v>56</v>
      </c>
      <c r="L46" s="16">
        <f t="shared" si="3"/>
        <v>1407</v>
      </c>
      <c r="M46" s="16">
        <v>76444</v>
      </c>
      <c r="N46" s="16">
        <f t="shared" si="4"/>
        <v>0.01840563026529224</v>
      </c>
      <c r="P46" s="51" t="s">
        <v>667</v>
      </c>
      <c r="Q46" s="16" t="s">
        <v>453</v>
      </c>
      <c r="R46" s="57"/>
      <c r="S46" s="57">
        <v>5154418</v>
      </c>
      <c r="T46" s="57">
        <v>12008384</v>
      </c>
      <c r="U46" s="57">
        <v>396736</v>
      </c>
      <c r="V46" s="57">
        <v>66499110</v>
      </c>
      <c r="W46" s="16">
        <f t="shared" si="5"/>
        <v>84058648</v>
      </c>
      <c r="X46" s="16">
        <v>77358</v>
      </c>
      <c r="Y46" s="16">
        <f t="shared" si="6"/>
        <v>1086.6186819721295</v>
      </c>
      <c r="Z46" s="58">
        <v>2603431</v>
      </c>
      <c r="AA46" s="16">
        <f t="shared" si="7"/>
        <v>32.28764196170361</v>
      </c>
      <c r="AC46" s="13">
        <v>18085</v>
      </c>
      <c r="AD46" s="13" t="s">
        <v>410</v>
      </c>
      <c r="AE46" s="16" t="s">
        <v>453</v>
      </c>
      <c r="AF46" s="16">
        <v>1</v>
      </c>
      <c r="AH46" s="13">
        <v>18085</v>
      </c>
      <c r="AI46" s="13" t="s">
        <v>410</v>
      </c>
      <c r="AJ46" s="16" t="s">
        <v>453</v>
      </c>
      <c r="AK46" s="13">
        <v>50</v>
      </c>
    </row>
    <row r="47" spans="1:37" ht="15">
      <c r="A47" s="51" t="s">
        <v>668</v>
      </c>
      <c r="B47" s="51" t="s">
        <v>669</v>
      </c>
      <c r="C47" s="52">
        <v>14</v>
      </c>
      <c r="D47" s="51">
        <v>0</v>
      </c>
      <c r="E47" s="51">
        <v>3</v>
      </c>
      <c r="F47" s="51">
        <v>2</v>
      </c>
      <c r="G47" s="51">
        <v>9</v>
      </c>
      <c r="H47" s="52">
        <v>330</v>
      </c>
      <c r="I47" s="51">
        <v>68</v>
      </c>
      <c r="J47" s="51">
        <v>199</v>
      </c>
      <c r="K47" s="51">
        <v>63</v>
      </c>
      <c r="L47" s="16">
        <f t="shared" si="3"/>
        <v>344</v>
      </c>
      <c r="M47" s="16">
        <v>37203</v>
      </c>
      <c r="N47" s="16">
        <f t="shared" si="4"/>
        <v>0.009246566137139478</v>
      </c>
      <c r="P47" s="51" t="s">
        <v>668</v>
      </c>
      <c r="Q47" s="16" t="s">
        <v>669</v>
      </c>
      <c r="R47" s="57">
        <v>5152192</v>
      </c>
      <c r="S47" s="57">
        <v>2097547</v>
      </c>
      <c r="T47" s="57"/>
      <c r="U47" s="57">
        <v>459092</v>
      </c>
      <c r="V47" s="57">
        <v>21981458</v>
      </c>
      <c r="W47" s="16">
        <f t="shared" si="5"/>
        <v>29690289</v>
      </c>
      <c r="X47" s="16">
        <v>37128</v>
      </c>
      <c r="Y47" s="16">
        <f t="shared" si="6"/>
        <v>799.6738041370394</v>
      </c>
      <c r="Z47" s="58">
        <v>801531</v>
      </c>
      <c r="AA47" s="16">
        <f t="shared" si="7"/>
        <v>37.04197217574866</v>
      </c>
      <c r="AC47" s="13">
        <v>18087</v>
      </c>
      <c r="AD47" s="13" t="s">
        <v>410</v>
      </c>
      <c r="AE47" s="16" t="s">
        <v>454</v>
      </c>
      <c r="AF47" s="16">
        <v>1</v>
      </c>
      <c r="AH47" s="13">
        <v>18087</v>
      </c>
      <c r="AI47" s="13" t="s">
        <v>410</v>
      </c>
      <c r="AJ47" s="16" t="s">
        <v>454</v>
      </c>
      <c r="AK47" s="13">
        <v>50</v>
      </c>
    </row>
    <row r="48" spans="1:37" ht="15">
      <c r="A48" s="51" t="s">
        <v>670</v>
      </c>
      <c r="B48" s="51" t="s">
        <v>455</v>
      </c>
      <c r="C48" s="52">
        <v>2154</v>
      </c>
      <c r="D48" s="51">
        <v>87</v>
      </c>
      <c r="E48" s="51">
        <v>125</v>
      </c>
      <c r="F48" s="51">
        <v>773</v>
      </c>
      <c r="G48" s="51">
        <v>1169</v>
      </c>
      <c r="H48" s="52">
        <v>18311</v>
      </c>
      <c r="I48" s="51">
        <v>3856</v>
      </c>
      <c r="J48" s="51">
        <v>12150</v>
      </c>
      <c r="K48" s="51">
        <v>2305</v>
      </c>
      <c r="L48" s="16">
        <f t="shared" si="3"/>
        <v>20465</v>
      </c>
      <c r="M48" s="16">
        <v>493443</v>
      </c>
      <c r="N48" s="16">
        <f t="shared" si="4"/>
        <v>0.04147388857476953</v>
      </c>
      <c r="P48" s="51" t="s">
        <v>670</v>
      </c>
      <c r="Q48" s="16" t="s">
        <v>455</v>
      </c>
      <c r="R48" s="57">
        <v>10208337</v>
      </c>
      <c r="S48" s="57"/>
      <c r="T48" s="57"/>
      <c r="U48" s="60">
        <v>2286363</v>
      </c>
      <c r="V48" s="57">
        <v>590016722</v>
      </c>
      <c r="W48" s="16">
        <f t="shared" si="5"/>
        <v>602511422</v>
      </c>
      <c r="X48" s="16">
        <v>496005</v>
      </c>
      <c r="Y48" s="16">
        <f t="shared" si="6"/>
        <v>1214.7285249140634</v>
      </c>
      <c r="Z48" s="58">
        <v>16538235</v>
      </c>
      <c r="AA48" s="16">
        <f t="shared" si="7"/>
        <v>36.431422216457804</v>
      </c>
      <c r="AC48" s="13">
        <v>18089</v>
      </c>
      <c r="AD48" s="13" t="s">
        <v>410</v>
      </c>
      <c r="AE48" s="16" t="s">
        <v>455</v>
      </c>
      <c r="AF48" s="16">
        <v>2</v>
      </c>
      <c r="AH48" s="13">
        <v>18089</v>
      </c>
      <c r="AI48" s="13" t="s">
        <v>410</v>
      </c>
      <c r="AJ48" s="16" t="s">
        <v>455</v>
      </c>
      <c r="AK48" s="13">
        <v>1</v>
      </c>
    </row>
    <row r="49" spans="1:37" ht="15">
      <c r="A49" s="51" t="s">
        <v>671</v>
      </c>
      <c r="B49" s="51" t="s">
        <v>672</v>
      </c>
      <c r="C49" s="52">
        <v>204</v>
      </c>
      <c r="D49" s="51">
        <v>5</v>
      </c>
      <c r="E49" s="51">
        <v>27</v>
      </c>
      <c r="F49" s="51">
        <v>93</v>
      </c>
      <c r="G49" s="51">
        <v>79</v>
      </c>
      <c r="H49" s="52">
        <v>4306</v>
      </c>
      <c r="I49" s="51">
        <v>864</v>
      </c>
      <c r="J49" s="51">
        <v>3193</v>
      </c>
      <c r="K49" s="51">
        <v>249</v>
      </c>
      <c r="L49" s="16">
        <f t="shared" si="3"/>
        <v>4510</v>
      </c>
      <c r="M49" s="16">
        <v>110754</v>
      </c>
      <c r="N49" s="16">
        <f t="shared" si="4"/>
        <v>0.0407208768983513</v>
      </c>
      <c r="P49" s="51" t="s">
        <v>671</v>
      </c>
      <c r="Q49" s="16" t="s">
        <v>672</v>
      </c>
      <c r="R49" s="57"/>
      <c r="S49" s="57">
        <v>9309321</v>
      </c>
      <c r="T49" s="57"/>
      <c r="U49" s="59">
        <v>838778</v>
      </c>
      <c r="V49" s="61">
        <v>104223418</v>
      </c>
      <c r="W49" s="16">
        <f t="shared" si="5"/>
        <v>114371517</v>
      </c>
      <c r="X49" s="16">
        <v>111467</v>
      </c>
      <c r="Y49" s="16">
        <f t="shared" si="6"/>
        <v>1026.0571918146177</v>
      </c>
      <c r="Z49" s="58">
        <v>3354001</v>
      </c>
      <c r="AA49" s="16">
        <f t="shared" si="7"/>
        <v>34.10002471674874</v>
      </c>
      <c r="AC49" s="13">
        <v>18091</v>
      </c>
      <c r="AD49" s="13" t="s">
        <v>410</v>
      </c>
      <c r="AE49" s="16" t="s">
        <v>456</v>
      </c>
      <c r="AF49" s="16">
        <v>2</v>
      </c>
      <c r="AH49" s="13">
        <v>18091</v>
      </c>
      <c r="AI49" s="13" t="s">
        <v>410</v>
      </c>
      <c r="AJ49" s="16" t="s">
        <v>456</v>
      </c>
      <c r="AK49" s="13">
        <v>1</v>
      </c>
    </row>
    <row r="50" spans="1:37" ht="15">
      <c r="A50" s="51" t="s">
        <v>673</v>
      </c>
      <c r="B50" s="51" t="s">
        <v>457</v>
      </c>
      <c r="C50" s="52">
        <v>51</v>
      </c>
      <c r="D50" s="51">
        <v>1</v>
      </c>
      <c r="E50" s="51">
        <v>8</v>
      </c>
      <c r="F50" s="51">
        <v>6</v>
      </c>
      <c r="G50" s="51">
        <v>36</v>
      </c>
      <c r="H50" s="52">
        <v>877</v>
      </c>
      <c r="I50" s="51">
        <v>179</v>
      </c>
      <c r="J50" s="51">
        <v>647</v>
      </c>
      <c r="K50" s="51">
        <v>51</v>
      </c>
      <c r="L50" s="16">
        <f t="shared" si="3"/>
        <v>928</v>
      </c>
      <c r="M50" s="16">
        <v>45856</v>
      </c>
      <c r="N50" s="16">
        <f t="shared" si="4"/>
        <v>0.020237264480111653</v>
      </c>
      <c r="P50" s="51" t="s">
        <v>673</v>
      </c>
      <c r="Q50" s="16" t="s">
        <v>457</v>
      </c>
      <c r="R50" s="57">
        <v>7607305</v>
      </c>
      <c r="S50" s="57"/>
      <c r="T50" s="57"/>
      <c r="U50" s="57">
        <v>218563</v>
      </c>
      <c r="V50" s="57">
        <v>28116042</v>
      </c>
      <c r="W50" s="16">
        <f t="shared" si="5"/>
        <v>35941910</v>
      </c>
      <c r="X50" s="16">
        <v>46134</v>
      </c>
      <c r="Y50" s="16">
        <f t="shared" si="6"/>
        <v>779.0763861793905</v>
      </c>
      <c r="Z50" s="58">
        <v>1352583</v>
      </c>
      <c r="AA50" s="16">
        <f t="shared" si="7"/>
        <v>26.572794423706345</v>
      </c>
      <c r="AC50" s="13">
        <v>18093</v>
      </c>
      <c r="AD50" s="13" t="s">
        <v>410</v>
      </c>
      <c r="AE50" s="16" t="s">
        <v>457</v>
      </c>
      <c r="AF50" s="16">
        <v>1</v>
      </c>
      <c r="AH50" s="13">
        <v>18093</v>
      </c>
      <c r="AI50" s="13" t="s">
        <v>410</v>
      </c>
      <c r="AJ50" s="16" t="s">
        <v>457</v>
      </c>
      <c r="AK50" s="13">
        <v>50</v>
      </c>
    </row>
    <row r="51" spans="1:37" ht="15">
      <c r="A51" s="51" t="s">
        <v>674</v>
      </c>
      <c r="B51" s="51" t="s">
        <v>458</v>
      </c>
      <c r="C51" s="52">
        <v>216</v>
      </c>
      <c r="D51" s="51">
        <v>4</v>
      </c>
      <c r="E51" s="51">
        <v>31</v>
      </c>
      <c r="F51" s="51">
        <v>104</v>
      </c>
      <c r="G51" s="51">
        <v>77</v>
      </c>
      <c r="H51" s="52">
        <v>3871</v>
      </c>
      <c r="I51" s="51">
        <v>799</v>
      </c>
      <c r="J51" s="51">
        <v>2788</v>
      </c>
      <c r="K51" s="51">
        <v>284</v>
      </c>
      <c r="L51" s="16">
        <f t="shared" si="3"/>
        <v>4087</v>
      </c>
      <c r="M51" s="16">
        <v>131253</v>
      </c>
      <c r="N51" s="16">
        <f t="shared" si="4"/>
        <v>0.031138335885655948</v>
      </c>
      <c r="P51" s="51" t="s">
        <v>674</v>
      </c>
      <c r="Q51" s="16" t="s">
        <v>458</v>
      </c>
      <c r="R51" s="57"/>
      <c r="S51" s="57">
        <v>5267459</v>
      </c>
      <c r="T51" s="57">
        <v>21094736</v>
      </c>
      <c r="U51" s="57">
        <v>444172</v>
      </c>
      <c r="V51" s="57">
        <v>81578503</v>
      </c>
      <c r="W51" s="16">
        <f t="shared" si="5"/>
        <v>108384870</v>
      </c>
      <c r="X51" s="16">
        <v>131636</v>
      </c>
      <c r="Y51" s="16">
        <f t="shared" si="6"/>
        <v>823.3679996353582</v>
      </c>
      <c r="Z51" s="58">
        <v>4024928</v>
      </c>
      <c r="AA51" s="16">
        <f t="shared" si="7"/>
        <v>26.928399712988654</v>
      </c>
      <c r="AC51" s="13">
        <v>18095</v>
      </c>
      <c r="AD51" s="13" t="s">
        <v>410</v>
      </c>
      <c r="AE51" s="16" t="s">
        <v>458</v>
      </c>
      <c r="AF51" s="16">
        <v>3</v>
      </c>
      <c r="AH51" s="13">
        <v>18095</v>
      </c>
      <c r="AI51" s="13" t="s">
        <v>410</v>
      </c>
      <c r="AJ51" s="16" t="s">
        <v>458</v>
      </c>
      <c r="AK51" s="13">
        <v>1</v>
      </c>
    </row>
    <row r="52" spans="1:37" ht="15">
      <c r="A52" s="51" t="s">
        <v>675</v>
      </c>
      <c r="B52" s="51" t="s">
        <v>459</v>
      </c>
      <c r="C52" s="52">
        <v>9932</v>
      </c>
      <c r="D52" s="51">
        <v>117</v>
      </c>
      <c r="E52" s="51">
        <v>483</v>
      </c>
      <c r="F52" s="51">
        <v>4178</v>
      </c>
      <c r="G52" s="51">
        <v>5154</v>
      </c>
      <c r="H52" s="52">
        <v>51958</v>
      </c>
      <c r="I52" s="51">
        <v>14819</v>
      </c>
      <c r="J52" s="51">
        <v>30419</v>
      </c>
      <c r="K52" s="51">
        <v>6720</v>
      </c>
      <c r="L52" s="16">
        <f t="shared" si="3"/>
        <v>61890</v>
      </c>
      <c r="M52" s="16">
        <v>883107</v>
      </c>
      <c r="N52" s="16">
        <f t="shared" si="4"/>
        <v>0.07008210783064793</v>
      </c>
      <c r="P52" s="51" t="s">
        <v>675</v>
      </c>
      <c r="Q52" s="16" t="s">
        <v>459</v>
      </c>
      <c r="R52" s="57"/>
      <c r="S52" s="57"/>
      <c r="T52" s="57">
        <v>184998310</v>
      </c>
      <c r="U52" s="57">
        <v>32656130</v>
      </c>
      <c r="V52" s="57">
        <v>807893713</v>
      </c>
      <c r="W52" s="16">
        <f t="shared" si="5"/>
        <v>1025548153</v>
      </c>
      <c r="X52" s="16">
        <v>903393</v>
      </c>
      <c r="Y52" s="16">
        <f t="shared" si="6"/>
        <v>1135.2181752570586</v>
      </c>
      <c r="Z52" s="58">
        <v>33774144</v>
      </c>
      <c r="AA52" s="16">
        <f t="shared" si="7"/>
        <v>30.36488957351517</v>
      </c>
      <c r="AC52" s="13">
        <v>18097</v>
      </c>
      <c r="AD52" s="13" t="s">
        <v>410</v>
      </c>
      <c r="AE52" s="16" t="s">
        <v>459</v>
      </c>
      <c r="AF52" s="16">
        <v>2</v>
      </c>
      <c r="AH52" s="13">
        <v>18097</v>
      </c>
      <c r="AI52" s="13" t="s">
        <v>410</v>
      </c>
      <c r="AJ52" s="16" t="s">
        <v>459</v>
      </c>
      <c r="AK52" s="13">
        <v>1</v>
      </c>
    </row>
    <row r="53" spans="1:37" ht="15">
      <c r="A53" s="51" t="s">
        <v>676</v>
      </c>
      <c r="B53" s="51" t="s">
        <v>460</v>
      </c>
      <c r="C53" s="52">
        <v>15</v>
      </c>
      <c r="D53" s="51">
        <v>1</v>
      </c>
      <c r="E53" s="51">
        <v>8</v>
      </c>
      <c r="F53" s="51">
        <v>1</v>
      </c>
      <c r="G53" s="51">
        <v>5</v>
      </c>
      <c r="H53" s="52">
        <v>653</v>
      </c>
      <c r="I53" s="51">
        <v>176</v>
      </c>
      <c r="J53" s="51">
        <v>446</v>
      </c>
      <c r="K53" s="51">
        <v>31</v>
      </c>
      <c r="L53" s="16">
        <f t="shared" si="3"/>
        <v>668</v>
      </c>
      <c r="M53" s="16">
        <v>46687</v>
      </c>
      <c r="N53" s="16">
        <f t="shared" si="4"/>
        <v>0.01430805149184998</v>
      </c>
      <c r="P53" s="51" t="s">
        <v>676</v>
      </c>
      <c r="Q53" s="16" t="s">
        <v>460</v>
      </c>
      <c r="R53" s="57">
        <v>10705124</v>
      </c>
      <c r="S53" s="57"/>
      <c r="T53" s="57"/>
      <c r="U53" s="57">
        <v>147226</v>
      </c>
      <c r="V53" s="57">
        <v>36448097</v>
      </c>
      <c r="W53" s="16">
        <f t="shared" si="5"/>
        <v>47300447</v>
      </c>
      <c r="X53" s="16">
        <v>47051</v>
      </c>
      <c r="Y53" s="16">
        <f t="shared" si="6"/>
        <v>1005.3016301460118</v>
      </c>
      <c r="Z53" s="58">
        <v>1329004</v>
      </c>
      <c r="AA53" s="16">
        <f t="shared" si="7"/>
        <v>35.590898898724156</v>
      </c>
      <c r="AC53" s="13">
        <v>18099</v>
      </c>
      <c r="AD53" s="13" t="s">
        <v>410</v>
      </c>
      <c r="AE53" s="16" t="s">
        <v>460</v>
      </c>
      <c r="AF53" s="16">
        <v>2</v>
      </c>
      <c r="AH53" s="13">
        <v>18099</v>
      </c>
      <c r="AI53" s="13" t="s">
        <v>410</v>
      </c>
      <c r="AJ53" s="16" t="s">
        <v>460</v>
      </c>
      <c r="AK53" s="13">
        <v>50</v>
      </c>
    </row>
    <row r="54" spans="1:37" ht="15">
      <c r="A54" s="51" t="s">
        <v>677</v>
      </c>
      <c r="B54" s="51" t="s">
        <v>461</v>
      </c>
      <c r="C54" s="52">
        <v>15</v>
      </c>
      <c r="D54" s="51">
        <v>0</v>
      </c>
      <c r="E54" s="51">
        <v>3</v>
      </c>
      <c r="F54" s="51">
        <v>1</v>
      </c>
      <c r="G54" s="51">
        <v>11</v>
      </c>
      <c r="H54" s="52">
        <v>116</v>
      </c>
      <c r="I54" s="51">
        <v>32</v>
      </c>
      <c r="J54" s="51">
        <v>60</v>
      </c>
      <c r="K54" s="51">
        <v>24</v>
      </c>
      <c r="L54" s="16">
        <f t="shared" si="3"/>
        <v>131</v>
      </c>
      <c r="M54" s="16">
        <v>10014</v>
      </c>
      <c r="N54" s="16">
        <f t="shared" si="4"/>
        <v>0.013081685640103854</v>
      </c>
      <c r="P54" s="51" t="s">
        <v>677</v>
      </c>
      <c r="Q54" s="16" t="s">
        <v>461</v>
      </c>
      <c r="R54" s="57"/>
      <c r="S54" s="57">
        <v>358413</v>
      </c>
      <c r="T54" s="57">
        <v>1431131</v>
      </c>
      <c r="U54" s="57"/>
      <c r="V54" s="57">
        <v>5534768</v>
      </c>
      <c r="W54" s="16">
        <f t="shared" si="5"/>
        <v>7324312</v>
      </c>
      <c r="X54" s="16">
        <v>10334</v>
      </c>
      <c r="Y54" s="16">
        <f t="shared" si="6"/>
        <v>708.7586607315657</v>
      </c>
      <c r="Z54" s="58">
        <v>316986</v>
      </c>
      <c r="AA54" s="16">
        <f t="shared" si="7"/>
        <v>23.106105632425407</v>
      </c>
      <c r="AC54" s="13">
        <v>18101</v>
      </c>
      <c r="AD54" s="13" t="s">
        <v>410</v>
      </c>
      <c r="AE54" s="16" t="s">
        <v>461</v>
      </c>
      <c r="AF54" s="16">
        <v>0</v>
      </c>
      <c r="AH54" s="13">
        <v>18101</v>
      </c>
      <c r="AI54" s="13" t="s">
        <v>410</v>
      </c>
      <c r="AJ54" s="16" t="s">
        <v>461</v>
      </c>
      <c r="AK54" s="13">
        <v>50</v>
      </c>
    </row>
    <row r="55" spans="1:37" ht="15">
      <c r="A55" s="51" t="s">
        <v>678</v>
      </c>
      <c r="B55" s="51" t="s">
        <v>462</v>
      </c>
      <c r="C55" s="52">
        <v>8</v>
      </c>
      <c r="D55" s="51">
        <v>0</v>
      </c>
      <c r="E55" s="51">
        <v>1</v>
      </c>
      <c r="F55" s="51">
        <v>0</v>
      </c>
      <c r="G55" s="51">
        <v>7</v>
      </c>
      <c r="H55" s="52">
        <v>287</v>
      </c>
      <c r="I55" s="51">
        <v>110</v>
      </c>
      <c r="J55" s="51">
        <v>165</v>
      </c>
      <c r="K55" s="51">
        <v>12</v>
      </c>
      <c r="L55" s="16">
        <f t="shared" si="3"/>
        <v>295</v>
      </c>
      <c r="M55" s="16">
        <v>36214</v>
      </c>
      <c r="N55" s="16">
        <f t="shared" si="4"/>
        <v>0.008146020875904346</v>
      </c>
      <c r="P55" s="51" t="s">
        <v>678</v>
      </c>
      <c r="Q55" s="16" t="s">
        <v>462</v>
      </c>
      <c r="R55" s="57"/>
      <c r="S55" s="57">
        <v>2360544</v>
      </c>
      <c r="T55" s="57">
        <v>4535303</v>
      </c>
      <c r="U55" s="57">
        <v>50134</v>
      </c>
      <c r="V55" s="57">
        <v>14750593</v>
      </c>
      <c r="W55" s="16">
        <f t="shared" si="5"/>
        <v>21696574</v>
      </c>
      <c r="X55" s="16">
        <v>36903</v>
      </c>
      <c r="Y55" s="16">
        <f t="shared" si="6"/>
        <v>587.9352356177004</v>
      </c>
      <c r="Z55" s="58">
        <v>933639</v>
      </c>
      <c r="AA55" s="16">
        <f t="shared" si="7"/>
        <v>23.238718605371027</v>
      </c>
      <c r="AC55" s="13">
        <v>18103</v>
      </c>
      <c r="AD55" s="13" t="s">
        <v>410</v>
      </c>
      <c r="AE55" s="16" t="s">
        <v>462</v>
      </c>
      <c r="AF55" s="16">
        <v>1</v>
      </c>
      <c r="AH55" s="13">
        <v>18103</v>
      </c>
      <c r="AI55" s="13" t="s">
        <v>410</v>
      </c>
      <c r="AJ55" s="16" t="s">
        <v>462</v>
      </c>
      <c r="AK55" s="13">
        <v>50</v>
      </c>
    </row>
    <row r="56" spans="1:37" ht="15">
      <c r="A56" s="51" t="s">
        <v>679</v>
      </c>
      <c r="B56" s="51" t="s">
        <v>463</v>
      </c>
      <c r="C56" s="52">
        <v>328</v>
      </c>
      <c r="D56" s="51">
        <v>3</v>
      </c>
      <c r="E56" s="51">
        <v>41</v>
      </c>
      <c r="F56" s="51">
        <v>54</v>
      </c>
      <c r="G56" s="51">
        <v>230</v>
      </c>
      <c r="H56" s="52">
        <v>4050</v>
      </c>
      <c r="I56" s="51">
        <v>973</v>
      </c>
      <c r="J56" s="51">
        <v>2858</v>
      </c>
      <c r="K56" s="51">
        <v>219</v>
      </c>
      <c r="L56" s="16">
        <f t="shared" si="3"/>
        <v>4378</v>
      </c>
      <c r="M56" s="16">
        <v>129239</v>
      </c>
      <c r="N56" s="16">
        <f t="shared" si="4"/>
        <v>0.03387522342327007</v>
      </c>
      <c r="P56" s="51" t="s">
        <v>679</v>
      </c>
      <c r="Q56" s="16" t="s">
        <v>463</v>
      </c>
      <c r="R56" s="57"/>
      <c r="S56" s="57"/>
      <c r="T56" s="57">
        <v>25934752</v>
      </c>
      <c r="U56" s="57">
        <v>1815653</v>
      </c>
      <c r="V56" s="57">
        <v>94033022</v>
      </c>
      <c r="W56" s="16">
        <f t="shared" si="5"/>
        <v>121783427</v>
      </c>
      <c r="X56" s="16">
        <v>137974</v>
      </c>
      <c r="Y56" s="16">
        <f t="shared" si="6"/>
        <v>882.6548987490397</v>
      </c>
      <c r="Z56" s="58">
        <v>4108280</v>
      </c>
      <c r="AA56" s="16">
        <f t="shared" si="7"/>
        <v>29.643409650754087</v>
      </c>
      <c r="AC56" s="13">
        <v>18105</v>
      </c>
      <c r="AD56" s="13" t="s">
        <v>410</v>
      </c>
      <c r="AE56" s="16" t="s">
        <v>463</v>
      </c>
      <c r="AF56" s="16">
        <v>2</v>
      </c>
      <c r="AH56" s="13">
        <v>18105</v>
      </c>
      <c r="AI56" s="13" t="s">
        <v>410</v>
      </c>
      <c r="AJ56" s="16" t="s">
        <v>463</v>
      </c>
      <c r="AK56" s="13">
        <v>1</v>
      </c>
    </row>
    <row r="57" spans="1:37" ht="15">
      <c r="A57" s="51" t="s">
        <v>680</v>
      </c>
      <c r="B57" s="51" t="s">
        <v>464</v>
      </c>
      <c r="C57" s="52">
        <v>65</v>
      </c>
      <c r="D57" s="51">
        <v>0</v>
      </c>
      <c r="E57" s="51">
        <v>3</v>
      </c>
      <c r="F57" s="51">
        <v>9</v>
      </c>
      <c r="G57" s="51">
        <v>53</v>
      </c>
      <c r="H57" s="52">
        <v>1292</v>
      </c>
      <c r="I57" s="51">
        <v>319</v>
      </c>
      <c r="J57" s="51">
        <v>909</v>
      </c>
      <c r="K57" s="51">
        <v>64</v>
      </c>
      <c r="L57" s="16">
        <f t="shared" si="3"/>
        <v>1357</v>
      </c>
      <c r="M57" s="16">
        <v>37857</v>
      </c>
      <c r="N57" s="16">
        <f t="shared" si="4"/>
        <v>0.0358454182845973</v>
      </c>
      <c r="P57" s="51" t="s">
        <v>680</v>
      </c>
      <c r="Q57" s="16" t="s">
        <v>464</v>
      </c>
      <c r="R57" s="57"/>
      <c r="S57" s="57">
        <v>662864</v>
      </c>
      <c r="T57" s="57">
        <v>6599221</v>
      </c>
      <c r="U57" s="57">
        <v>179500</v>
      </c>
      <c r="V57" s="57">
        <v>29304266</v>
      </c>
      <c r="W57" s="16">
        <f t="shared" si="5"/>
        <v>36745851</v>
      </c>
      <c r="X57" s="16">
        <v>38124</v>
      </c>
      <c r="Y57" s="16">
        <f t="shared" si="6"/>
        <v>963.8508813345924</v>
      </c>
      <c r="Z57" s="58">
        <v>1189992</v>
      </c>
      <c r="AA57" s="16">
        <f t="shared" si="7"/>
        <v>30.879073976967913</v>
      </c>
      <c r="AC57" s="13">
        <v>18107</v>
      </c>
      <c r="AD57" s="13" t="s">
        <v>410</v>
      </c>
      <c r="AE57" s="16" t="s">
        <v>464</v>
      </c>
      <c r="AF57" s="16">
        <v>1</v>
      </c>
      <c r="AH57" s="13">
        <v>18107</v>
      </c>
      <c r="AI57" s="13" t="s">
        <v>410</v>
      </c>
      <c r="AJ57" s="16" t="s">
        <v>464</v>
      </c>
      <c r="AK57" s="13">
        <v>50</v>
      </c>
    </row>
    <row r="58" spans="1:37" ht="15">
      <c r="A58" s="51" t="s">
        <v>681</v>
      </c>
      <c r="B58" s="51" t="s">
        <v>465</v>
      </c>
      <c r="C58" s="52">
        <v>29</v>
      </c>
      <c r="D58" s="51">
        <v>0</v>
      </c>
      <c r="E58" s="51">
        <v>2</v>
      </c>
      <c r="F58" s="51">
        <v>10</v>
      </c>
      <c r="G58" s="51">
        <v>17</v>
      </c>
      <c r="H58" s="52">
        <v>1290</v>
      </c>
      <c r="I58" s="51">
        <v>127</v>
      </c>
      <c r="J58" s="51">
        <v>1092</v>
      </c>
      <c r="K58" s="51">
        <v>71</v>
      </c>
      <c r="L58" s="16">
        <f t="shared" si="3"/>
        <v>1319</v>
      </c>
      <c r="M58" s="16">
        <v>70980</v>
      </c>
      <c r="N58" s="16">
        <f t="shared" si="4"/>
        <v>0.01858269935193012</v>
      </c>
      <c r="P58" s="51" t="s">
        <v>681</v>
      </c>
      <c r="Q58" s="16" t="s">
        <v>465</v>
      </c>
      <c r="R58" s="57">
        <v>13896376</v>
      </c>
      <c r="S58" s="57">
        <v>3776420</v>
      </c>
      <c r="T58" s="57"/>
      <c r="U58" s="57"/>
      <c r="V58" s="57">
        <v>26217342</v>
      </c>
      <c r="W58" s="16">
        <f t="shared" si="5"/>
        <v>43890138</v>
      </c>
      <c r="X58" s="16">
        <v>68894</v>
      </c>
      <c r="Y58" s="16">
        <f t="shared" si="6"/>
        <v>637.0676401428282</v>
      </c>
      <c r="Z58" s="58">
        <v>2459371</v>
      </c>
      <c r="AA58" s="16">
        <f t="shared" si="7"/>
        <v>17.846082595915785</v>
      </c>
      <c r="AC58" s="13">
        <v>18109</v>
      </c>
      <c r="AD58" s="13" t="s">
        <v>410</v>
      </c>
      <c r="AE58" s="16" t="s">
        <v>465</v>
      </c>
      <c r="AF58" s="16">
        <v>1</v>
      </c>
      <c r="AH58" s="13">
        <v>18109</v>
      </c>
      <c r="AI58" s="13" t="s">
        <v>410</v>
      </c>
      <c r="AJ58" s="16" t="s">
        <v>465</v>
      </c>
      <c r="AK58" s="13">
        <v>1</v>
      </c>
    </row>
    <row r="59" spans="1:37" ht="15">
      <c r="A59" s="51" t="s">
        <v>682</v>
      </c>
      <c r="B59" s="51" t="s">
        <v>466</v>
      </c>
      <c r="C59" s="52">
        <v>10</v>
      </c>
      <c r="D59" s="51">
        <v>1</v>
      </c>
      <c r="E59" s="51">
        <v>1</v>
      </c>
      <c r="F59" s="51">
        <v>0</v>
      </c>
      <c r="G59" s="51">
        <v>8</v>
      </c>
      <c r="H59" s="52">
        <v>220</v>
      </c>
      <c r="I59" s="51">
        <v>79</v>
      </c>
      <c r="J59" s="51">
        <v>125</v>
      </c>
      <c r="K59" s="51">
        <v>16</v>
      </c>
      <c r="L59" s="16">
        <f t="shared" si="3"/>
        <v>230</v>
      </c>
      <c r="M59" s="16">
        <v>13920</v>
      </c>
      <c r="N59" s="16">
        <f t="shared" si="4"/>
        <v>0.016522988505747127</v>
      </c>
      <c r="P59" s="51" t="s">
        <v>682</v>
      </c>
      <c r="Q59" s="16" t="s">
        <v>466</v>
      </c>
      <c r="R59" s="57">
        <v>2878928</v>
      </c>
      <c r="S59" s="57"/>
      <c r="T59" s="57"/>
      <c r="U59" s="57"/>
      <c r="V59" s="57">
        <v>14689151</v>
      </c>
      <c r="W59" s="16">
        <f t="shared" si="5"/>
        <v>17568079</v>
      </c>
      <c r="X59" s="16">
        <v>14244</v>
      </c>
      <c r="Y59" s="16">
        <f t="shared" si="6"/>
        <v>1233.3669615276608</v>
      </c>
      <c r="Z59" s="58">
        <v>415928</v>
      </c>
      <c r="AA59" s="16">
        <f t="shared" si="7"/>
        <v>42.2382696043546</v>
      </c>
      <c r="AC59" s="13">
        <v>18111</v>
      </c>
      <c r="AD59" s="13" t="s">
        <v>410</v>
      </c>
      <c r="AE59" s="16" t="s">
        <v>466</v>
      </c>
      <c r="AF59" s="16">
        <v>1</v>
      </c>
      <c r="AH59" s="13">
        <v>18111</v>
      </c>
      <c r="AI59" s="13" t="s">
        <v>410</v>
      </c>
      <c r="AJ59" s="16" t="s">
        <v>466</v>
      </c>
      <c r="AK59" s="13">
        <v>1</v>
      </c>
    </row>
    <row r="60" spans="1:37" ht="15">
      <c r="A60" s="51" t="s">
        <v>683</v>
      </c>
      <c r="B60" s="51" t="s">
        <v>467</v>
      </c>
      <c r="C60" s="52">
        <v>21</v>
      </c>
      <c r="D60" s="51">
        <v>0</v>
      </c>
      <c r="E60" s="51">
        <v>3</v>
      </c>
      <c r="F60" s="51">
        <v>1</v>
      </c>
      <c r="G60" s="51">
        <v>17</v>
      </c>
      <c r="H60" s="52">
        <v>531</v>
      </c>
      <c r="I60" s="51">
        <v>133</v>
      </c>
      <c r="J60" s="51">
        <v>360</v>
      </c>
      <c r="K60" s="51">
        <v>38</v>
      </c>
      <c r="L60" s="16">
        <f t="shared" si="3"/>
        <v>552</v>
      </c>
      <c r="M60" s="16">
        <v>47886</v>
      </c>
      <c r="N60" s="16">
        <f t="shared" si="4"/>
        <v>0.011527377521613832</v>
      </c>
      <c r="P60" s="51" t="s">
        <v>683</v>
      </c>
      <c r="Q60" s="16" t="s">
        <v>467</v>
      </c>
      <c r="R60" s="57">
        <v>7349967</v>
      </c>
      <c r="S60" s="57">
        <v>3684216</v>
      </c>
      <c r="T60" s="57"/>
      <c r="U60" s="60">
        <v>90200</v>
      </c>
      <c r="V60" s="57">
        <v>32512204</v>
      </c>
      <c r="W60" s="16">
        <f t="shared" si="5"/>
        <v>43636587</v>
      </c>
      <c r="X60" s="16">
        <v>47536</v>
      </c>
      <c r="Y60" s="16">
        <f t="shared" si="6"/>
        <v>917.9692653988556</v>
      </c>
      <c r="Z60" s="58">
        <v>1336478</v>
      </c>
      <c r="AA60" s="16">
        <f t="shared" si="7"/>
        <v>32.65043420093709</v>
      </c>
      <c r="AC60" s="13">
        <v>18113</v>
      </c>
      <c r="AD60" s="13" t="s">
        <v>410</v>
      </c>
      <c r="AE60" s="16" t="s">
        <v>467</v>
      </c>
      <c r="AF60" s="16">
        <v>1</v>
      </c>
      <c r="AH60" s="13">
        <v>18113</v>
      </c>
      <c r="AI60" s="13" t="s">
        <v>410</v>
      </c>
      <c r="AJ60" s="16" t="s">
        <v>467</v>
      </c>
      <c r="AK60" s="13">
        <v>50</v>
      </c>
    </row>
    <row r="61" spans="1:37" ht="15">
      <c r="A61" s="51" t="s">
        <v>684</v>
      </c>
      <c r="B61" s="51" t="s">
        <v>468</v>
      </c>
      <c r="C61" s="52">
        <v>10</v>
      </c>
      <c r="D61" s="51">
        <v>0</v>
      </c>
      <c r="E61" s="51">
        <v>5</v>
      </c>
      <c r="F61" s="51">
        <v>0</v>
      </c>
      <c r="G61" s="51">
        <v>5</v>
      </c>
      <c r="H61" s="52">
        <v>21</v>
      </c>
      <c r="I61" s="51">
        <v>5</v>
      </c>
      <c r="J61" s="51">
        <v>15</v>
      </c>
      <c r="K61" s="51">
        <v>1</v>
      </c>
      <c r="L61" s="16">
        <f t="shared" si="3"/>
        <v>31</v>
      </c>
      <c r="M61" s="16">
        <v>5886</v>
      </c>
      <c r="N61" s="16">
        <f t="shared" si="4"/>
        <v>0.0052667346245327895</v>
      </c>
      <c r="P61" s="51" t="s">
        <v>684</v>
      </c>
      <c r="Q61" s="16" t="s">
        <v>468</v>
      </c>
      <c r="R61" s="57">
        <v>1163708</v>
      </c>
      <c r="S61" s="57"/>
      <c r="T61" s="57"/>
      <c r="U61" s="57">
        <v>44296</v>
      </c>
      <c r="V61" s="57">
        <v>2083913</v>
      </c>
      <c r="W61" s="16">
        <f t="shared" si="5"/>
        <v>3291917</v>
      </c>
      <c r="X61" s="16">
        <v>6128</v>
      </c>
      <c r="Y61" s="16">
        <f t="shared" si="6"/>
        <v>537.1927219321149</v>
      </c>
      <c r="Z61" s="58">
        <v>194509</v>
      </c>
      <c r="AA61" s="16">
        <f t="shared" si="7"/>
        <v>16.924240009459716</v>
      </c>
      <c r="AC61" s="13">
        <v>18115</v>
      </c>
      <c r="AD61" s="13" t="s">
        <v>410</v>
      </c>
      <c r="AE61" s="16" t="s">
        <v>468</v>
      </c>
      <c r="AF61" s="16">
        <v>1</v>
      </c>
      <c r="AH61" s="13">
        <v>18115</v>
      </c>
      <c r="AI61" s="13" t="s">
        <v>410</v>
      </c>
      <c r="AJ61" s="16" t="s">
        <v>468</v>
      </c>
      <c r="AK61" s="13">
        <v>1</v>
      </c>
    </row>
    <row r="62" spans="1:37" ht="15">
      <c r="A62" s="51" t="s">
        <v>685</v>
      </c>
      <c r="B62" s="51" t="s">
        <v>469</v>
      </c>
      <c r="C62" s="52">
        <v>22</v>
      </c>
      <c r="D62" s="51">
        <v>0</v>
      </c>
      <c r="E62" s="51">
        <v>2</v>
      </c>
      <c r="F62" s="51">
        <v>0</v>
      </c>
      <c r="G62" s="51">
        <v>20</v>
      </c>
      <c r="H62" s="52">
        <v>37</v>
      </c>
      <c r="I62" s="51">
        <v>28</v>
      </c>
      <c r="J62" s="51">
        <v>4</v>
      </c>
      <c r="K62" s="51">
        <v>5</v>
      </c>
      <c r="L62" s="16">
        <f t="shared" si="3"/>
        <v>59</v>
      </c>
      <c r="M62" s="16">
        <v>19535</v>
      </c>
      <c r="N62" s="16">
        <f t="shared" si="4"/>
        <v>0.0030202201177373946</v>
      </c>
      <c r="P62" s="51" t="s">
        <v>685</v>
      </c>
      <c r="Q62" s="16" t="s">
        <v>469</v>
      </c>
      <c r="R62" s="57">
        <v>3009355</v>
      </c>
      <c r="S62" s="57">
        <v>753775</v>
      </c>
      <c r="T62" s="57"/>
      <c r="U62" s="57">
        <v>656420</v>
      </c>
      <c r="V62" s="57">
        <v>10696879</v>
      </c>
      <c r="W62" s="16">
        <f t="shared" si="5"/>
        <v>15116429</v>
      </c>
      <c r="X62" s="16">
        <v>19840</v>
      </c>
      <c r="Y62" s="16">
        <f t="shared" si="6"/>
        <v>761.9167842741936</v>
      </c>
      <c r="Z62" s="58">
        <v>568034</v>
      </c>
      <c r="AA62" s="16">
        <f t="shared" si="7"/>
        <v>26.611838375871866</v>
      </c>
      <c r="AC62" s="13">
        <v>18117</v>
      </c>
      <c r="AD62" s="13" t="s">
        <v>410</v>
      </c>
      <c r="AE62" s="16" t="s">
        <v>469</v>
      </c>
      <c r="AF62" s="16">
        <v>0</v>
      </c>
      <c r="AH62" s="13">
        <v>18117</v>
      </c>
      <c r="AI62" s="13" t="s">
        <v>410</v>
      </c>
      <c r="AJ62" s="16" t="s">
        <v>469</v>
      </c>
      <c r="AK62" s="13">
        <v>50</v>
      </c>
    </row>
    <row r="63" spans="1:37" ht="15">
      <c r="A63" s="51" t="s">
        <v>686</v>
      </c>
      <c r="B63" s="51" t="s">
        <v>470</v>
      </c>
      <c r="C63" s="52">
        <v>1</v>
      </c>
      <c r="D63" s="51">
        <v>0</v>
      </c>
      <c r="E63" s="51">
        <v>0</v>
      </c>
      <c r="F63" s="51">
        <v>0</v>
      </c>
      <c r="G63" s="51">
        <v>1</v>
      </c>
      <c r="H63" s="52">
        <v>0</v>
      </c>
      <c r="I63" s="51">
        <v>0</v>
      </c>
      <c r="J63" s="51">
        <v>0</v>
      </c>
      <c r="K63" s="51">
        <v>0</v>
      </c>
      <c r="L63" s="16">
        <f t="shared" si="3"/>
        <v>1</v>
      </c>
      <c r="M63" s="16">
        <v>22375</v>
      </c>
      <c r="N63" s="16">
        <f t="shared" si="4"/>
        <v>4.46927374301676E-05</v>
      </c>
      <c r="P63" s="51" t="s">
        <v>686</v>
      </c>
      <c r="Q63" s="16" t="s">
        <v>470</v>
      </c>
      <c r="R63" s="57">
        <v>3222920</v>
      </c>
      <c r="S63" s="57">
        <v>967370</v>
      </c>
      <c r="T63" s="57"/>
      <c r="U63" s="57"/>
      <c r="V63" s="57">
        <v>12464592</v>
      </c>
      <c r="W63" s="16">
        <f t="shared" si="5"/>
        <v>16654882</v>
      </c>
      <c r="X63" s="16">
        <v>21575</v>
      </c>
      <c r="Y63" s="16">
        <f t="shared" si="6"/>
        <v>771.9528157589803</v>
      </c>
      <c r="Z63" s="58">
        <v>636179</v>
      </c>
      <c r="AA63" s="16">
        <f t="shared" si="7"/>
        <v>26.1795532389469</v>
      </c>
      <c r="AC63" s="13">
        <v>18119</v>
      </c>
      <c r="AD63" s="13" t="s">
        <v>410</v>
      </c>
      <c r="AE63" s="16" t="s">
        <v>470</v>
      </c>
      <c r="AF63" s="16">
        <v>2</v>
      </c>
      <c r="AH63" s="13">
        <v>18119</v>
      </c>
      <c r="AI63" s="13" t="s">
        <v>410</v>
      </c>
      <c r="AJ63" s="16" t="s">
        <v>470</v>
      </c>
      <c r="AK63" s="13">
        <v>1</v>
      </c>
    </row>
    <row r="64" spans="1:37" ht="15">
      <c r="A64" s="51" t="s">
        <v>687</v>
      </c>
      <c r="B64" s="51" t="s">
        <v>471</v>
      </c>
      <c r="C64" s="52">
        <v>16</v>
      </c>
      <c r="D64" s="51">
        <v>0</v>
      </c>
      <c r="E64" s="51">
        <v>2</v>
      </c>
      <c r="F64" s="51">
        <v>10</v>
      </c>
      <c r="G64" s="51">
        <v>4</v>
      </c>
      <c r="H64" s="52">
        <v>215</v>
      </c>
      <c r="I64" s="51">
        <v>57</v>
      </c>
      <c r="J64" s="51">
        <v>151</v>
      </c>
      <c r="K64" s="51">
        <v>7</v>
      </c>
      <c r="L64" s="16">
        <f t="shared" si="3"/>
        <v>231</v>
      </c>
      <c r="M64" s="16">
        <v>17117</v>
      </c>
      <c r="N64" s="16">
        <f t="shared" si="4"/>
        <v>0.013495355494537594</v>
      </c>
      <c r="P64" s="51" t="s">
        <v>687</v>
      </c>
      <c r="Q64" s="16" t="s">
        <v>471</v>
      </c>
      <c r="R64" s="57">
        <v>2393785</v>
      </c>
      <c r="S64" s="57">
        <v>1206748</v>
      </c>
      <c r="T64" s="57"/>
      <c r="U64" s="57">
        <v>125617</v>
      </c>
      <c r="V64" s="57">
        <v>9350925</v>
      </c>
      <c r="W64" s="16">
        <f t="shared" si="5"/>
        <v>13077075</v>
      </c>
      <c r="X64" s="16">
        <v>17339</v>
      </c>
      <c r="Y64" s="16">
        <f t="shared" si="6"/>
        <v>754.2000692081435</v>
      </c>
      <c r="Z64" s="58">
        <v>461336</v>
      </c>
      <c r="AA64" s="16">
        <f t="shared" si="7"/>
        <v>28.34609698787868</v>
      </c>
      <c r="AC64" s="13">
        <v>18121</v>
      </c>
      <c r="AD64" s="13" t="s">
        <v>410</v>
      </c>
      <c r="AE64" s="16" t="s">
        <v>471</v>
      </c>
      <c r="AF64" s="16">
        <v>0</v>
      </c>
      <c r="AH64" s="13">
        <v>18121</v>
      </c>
      <c r="AI64" s="13" t="s">
        <v>410</v>
      </c>
      <c r="AJ64" s="16" t="s">
        <v>471</v>
      </c>
      <c r="AK64" s="13">
        <v>50</v>
      </c>
    </row>
    <row r="65" spans="1:37" ht="15">
      <c r="A65" s="51" t="s">
        <v>688</v>
      </c>
      <c r="B65" s="51" t="s">
        <v>472</v>
      </c>
      <c r="C65" s="52">
        <v>21</v>
      </c>
      <c r="D65" s="51">
        <v>0</v>
      </c>
      <c r="E65" s="51">
        <v>5</v>
      </c>
      <c r="F65" s="51">
        <v>3</v>
      </c>
      <c r="G65" s="51">
        <v>13</v>
      </c>
      <c r="H65" s="52">
        <v>224</v>
      </c>
      <c r="I65" s="51">
        <v>58</v>
      </c>
      <c r="J65" s="51">
        <v>160</v>
      </c>
      <c r="K65" s="51">
        <v>6</v>
      </c>
      <c r="L65" s="16">
        <f t="shared" si="3"/>
        <v>245</v>
      </c>
      <c r="M65" s="16">
        <v>18862</v>
      </c>
      <c r="N65" s="16">
        <f t="shared" si="4"/>
        <v>0.01298907857067119</v>
      </c>
      <c r="P65" s="51" t="s">
        <v>688</v>
      </c>
      <c r="Q65" s="16" t="s">
        <v>472</v>
      </c>
      <c r="R65" s="57"/>
      <c r="S65" s="57">
        <v>1724512</v>
      </c>
      <c r="T65" s="57">
        <v>1519389</v>
      </c>
      <c r="U65" s="57">
        <v>129960</v>
      </c>
      <c r="V65" s="57">
        <v>11311647</v>
      </c>
      <c r="W65" s="16">
        <f t="shared" si="5"/>
        <v>14685508</v>
      </c>
      <c r="X65" s="16">
        <v>19338</v>
      </c>
      <c r="Y65" s="16">
        <f t="shared" si="6"/>
        <v>759.4119350501603</v>
      </c>
      <c r="Z65" s="58">
        <v>543491</v>
      </c>
      <c r="AA65" s="16">
        <f t="shared" si="7"/>
        <v>27.020701354760245</v>
      </c>
      <c r="AC65" s="13">
        <v>18123</v>
      </c>
      <c r="AD65" s="13" t="s">
        <v>410</v>
      </c>
      <c r="AE65" s="16" t="s">
        <v>472</v>
      </c>
      <c r="AF65" s="16">
        <v>0</v>
      </c>
      <c r="AH65" s="13">
        <v>18123</v>
      </c>
      <c r="AI65" s="13" t="s">
        <v>410</v>
      </c>
      <c r="AJ65" s="16" t="s">
        <v>472</v>
      </c>
      <c r="AK65" s="13">
        <v>50</v>
      </c>
    </row>
    <row r="66" spans="1:37" ht="15">
      <c r="A66" s="51" t="s">
        <v>689</v>
      </c>
      <c r="B66" s="51" t="s">
        <v>473</v>
      </c>
      <c r="C66" s="52">
        <v>5</v>
      </c>
      <c r="D66" s="51">
        <v>0</v>
      </c>
      <c r="E66" s="51">
        <v>0</v>
      </c>
      <c r="F66" s="51">
        <v>0</v>
      </c>
      <c r="G66" s="51">
        <v>5</v>
      </c>
      <c r="H66" s="52">
        <v>17</v>
      </c>
      <c r="I66" s="51">
        <v>0</v>
      </c>
      <c r="J66" s="51">
        <v>9</v>
      </c>
      <c r="K66" s="51">
        <v>8</v>
      </c>
      <c r="L66" s="16">
        <f t="shared" si="3"/>
        <v>22</v>
      </c>
      <c r="M66" s="16">
        <v>12523</v>
      </c>
      <c r="N66" s="16">
        <f t="shared" si="4"/>
        <v>0.0017567675477122096</v>
      </c>
      <c r="P66" s="51" t="s">
        <v>689</v>
      </c>
      <c r="Q66" s="16" t="s">
        <v>473</v>
      </c>
      <c r="R66" s="57"/>
      <c r="S66" s="57">
        <v>900249</v>
      </c>
      <c r="T66" s="57"/>
      <c r="U66" s="57"/>
      <c r="V66" s="57">
        <v>12936646</v>
      </c>
      <c r="W66" s="16">
        <f t="shared" si="5"/>
        <v>13836895</v>
      </c>
      <c r="X66" s="16">
        <v>12845</v>
      </c>
      <c r="Y66" s="16">
        <f t="shared" si="6"/>
        <v>1077.2203191903463</v>
      </c>
      <c r="Z66" s="58">
        <v>369316</v>
      </c>
      <c r="AA66" s="16">
        <f t="shared" si="7"/>
        <v>37.46627549307368</v>
      </c>
      <c r="AC66" s="13">
        <v>18125</v>
      </c>
      <c r="AD66" s="13" t="s">
        <v>410</v>
      </c>
      <c r="AE66" s="16" t="s">
        <v>473</v>
      </c>
      <c r="AF66" s="16">
        <v>0</v>
      </c>
      <c r="AH66" s="13">
        <v>18125</v>
      </c>
      <c r="AI66" s="13" t="s">
        <v>410</v>
      </c>
      <c r="AJ66" s="16" t="s">
        <v>473</v>
      </c>
      <c r="AK66" s="13">
        <v>50</v>
      </c>
    </row>
    <row r="67" spans="1:37" ht="15">
      <c r="A67" s="51" t="s">
        <v>690</v>
      </c>
      <c r="B67" s="51" t="s">
        <v>474</v>
      </c>
      <c r="C67" s="52">
        <v>341</v>
      </c>
      <c r="D67" s="51">
        <v>4</v>
      </c>
      <c r="E67" s="51">
        <v>13</v>
      </c>
      <c r="F67" s="51">
        <v>22</v>
      </c>
      <c r="G67" s="51">
        <v>302</v>
      </c>
      <c r="H67" s="52">
        <v>3846</v>
      </c>
      <c r="I67" s="51">
        <v>661</v>
      </c>
      <c r="J67" s="51">
        <v>3023</v>
      </c>
      <c r="K67" s="51">
        <v>162</v>
      </c>
      <c r="L67" s="16">
        <f t="shared" si="3"/>
        <v>4187</v>
      </c>
      <c r="M67" s="16">
        <v>162300</v>
      </c>
      <c r="N67" s="16">
        <f t="shared" si="4"/>
        <v>0.025797905113986445</v>
      </c>
      <c r="P67" s="51" t="s">
        <v>690</v>
      </c>
      <c r="Q67" s="16" t="s">
        <v>474</v>
      </c>
      <c r="R67" s="57"/>
      <c r="S67" s="57">
        <v>21597394</v>
      </c>
      <c r="T67" s="57"/>
      <c r="U67" s="57">
        <v>1088444</v>
      </c>
      <c r="V67" s="57">
        <v>157648021</v>
      </c>
      <c r="W67" s="16">
        <f t="shared" si="5"/>
        <v>180333859</v>
      </c>
      <c r="X67" s="16">
        <v>164343</v>
      </c>
      <c r="Y67" s="16">
        <f t="shared" si="6"/>
        <v>1097.3017347863918</v>
      </c>
      <c r="Z67" s="58">
        <v>6725452</v>
      </c>
      <c r="AA67" s="16">
        <f t="shared" si="7"/>
        <v>26.81364152178917</v>
      </c>
      <c r="AC67" s="13">
        <v>18127</v>
      </c>
      <c r="AD67" s="13" t="s">
        <v>410</v>
      </c>
      <c r="AE67" s="16" t="s">
        <v>474</v>
      </c>
      <c r="AF67" s="16">
        <v>1</v>
      </c>
      <c r="AH67" s="13">
        <v>18127</v>
      </c>
      <c r="AI67" s="13" t="s">
        <v>410</v>
      </c>
      <c r="AJ67" s="16" t="s">
        <v>474</v>
      </c>
      <c r="AK67" s="13">
        <v>1</v>
      </c>
    </row>
    <row r="68" spans="1:37" ht="15">
      <c r="A68" s="51" t="s">
        <v>691</v>
      </c>
      <c r="B68" s="51" t="s">
        <v>475</v>
      </c>
      <c r="C68" s="52">
        <v>1</v>
      </c>
      <c r="D68" s="51">
        <v>0</v>
      </c>
      <c r="E68" s="51">
        <v>1</v>
      </c>
      <c r="F68" s="51">
        <v>0</v>
      </c>
      <c r="G68" s="51">
        <v>0</v>
      </c>
      <c r="H68" s="52">
        <v>1</v>
      </c>
      <c r="I68" s="51">
        <v>0</v>
      </c>
      <c r="J68" s="51">
        <v>1</v>
      </c>
      <c r="K68" s="51">
        <v>0</v>
      </c>
      <c r="L68" s="16">
        <f t="shared" si="3"/>
        <v>2</v>
      </c>
      <c r="M68" s="16">
        <v>26125</v>
      </c>
      <c r="N68" s="16">
        <f t="shared" si="4"/>
        <v>7.655502392344497E-05</v>
      </c>
      <c r="P68" s="51" t="s">
        <v>691</v>
      </c>
      <c r="Q68" s="16" t="s">
        <v>475</v>
      </c>
      <c r="R68" s="57"/>
      <c r="S68" s="57">
        <v>2959360</v>
      </c>
      <c r="T68" s="57">
        <v>2959360</v>
      </c>
      <c r="U68" s="57"/>
      <c r="V68" s="57">
        <v>28401170</v>
      </c>
      <c r="W68" s="16">
        <f aca="true" t="shared" si="8" ref="W68:W95">SUM(R68:V68)</f>
        <v>34319890</v>
      </c>
      <c r="X68" s="16">
        <v>25910</v>
      </c>
      <c r="Y68" s="16">
        <f aca="true" t="shared" si="9" ref="Y68:Y95">W68/X68</f>
        <v>1324.5808568120417</v>
      </c>
      <c r="Z68" s="58">
        <v>977814</v>
      </c>
      <c r="AA68" s="16">
        <f aca="true" t="shared" si="10" ref="AA68:AA95">W68/Z68</f>
        <v>35.09858725688117</v>
      </c>
      <c r="AC68" s="13">
        <v>18129</v>
      </c>
      <c r="AD68" s="13" t="s">
        <v>410</v>
      </c>
      <c r="AE68" s="16" t="s">
        <v>475</v>
      </c>
      <c r="AF68" s="16">
        <v>1</v>
      </c>
      <c r="AH68" s="13">
        <v>18129</v>
      </c>
      <c r="AI68" s="13" t="s">
        <v>410</v>
      </c>
      <c r="AJ68" s="16" t="s">
        <v>475</v>
      </c>
      <c r="AK68" s="13">
        <v>1</v>
      </c>
    </row>
    <row r="69" spans="1:37" ht="15">
      <c r="A69" s="51" t="s">
        <v>692</v>
      </c>
      <c r="B69" s="51" t="s">
        <v>476</v>
      </c>
      <c r="C69" s="52">
        <v>22</v>
      </c>
      <c r="D69" s="51">
        <v>1</v>
      </c>
      <c r="E69" s="51">
        <v>3</v>
      </c>
      <c r="F69" s="51">
        <v>2</v>
      </c>
      <c r="G69" s="51">
        <v>16</v>
      </c>
      <c r="H69" s="52">
        <v>236</v>
      </c>
      <c r="I69" s="51">
        <v>49</v>
      </c>
      <c r="J69" s="51">
        <v>169</v>
      </c>
      <c r="K69" s="51">
        <v>18</v>
      </c>
      <c r="L69" s="16">
        <f aca="true" t="shared" si="11" ref="L69:L95">C69+H69</f>
        <v>258</v>
      </c>
      <c r="M69" s="16">
        <v>13724</v>
      </c>
      <c r="N69" s="16">
        <f aca="true" t="shared" si="12" ref="N69:N95">L69/M69</f>
        <v>0.018799183911396095</v>
      </c>
      <c r="P69" s="51" t="s">
        <v>692</v>
      </c>
      <c r="Q69" s="16" t="s">
        <v>476</v>
      </c>
      <c r="R69" s="57">
        <v>3207626</v>
      </c>
      <c r="S69" s="57">
        <v>1066599</v>
      </c>
      <c r="T69" s="57"/>
      <c r="U69" s="57"/>
      <c r="V69" s="57">
        <v>6958458</v>
      </c>
      <c r="W69" s="16">
        <f t="shared" si="8"/>
        <v>11232683</v>
      </c>
      <c r="X69" s="16">
        <v>13402</v>
      </c>
      <c r="Y69" s="16">
        <f t="shared" si="9"/>
        <v>838.1348306222952</v>
      </c>
      <c r="Z69" s="58">
        <v>414762</v>
      </c>
      <c r="AA69" s="16">
        <f t="shared" si="10"/>
        <v>27.082237524170488</v>
      </c>
      <c r="AC69" s="13">
        <v>18131</v>
      </c>
      <c r="AD69" s="13" t="s">
        <v>410</v>
      </c>
      <c r="AE69" s="16" t="s">
        <v>476</v>
      </c>
      <c r="AF69" s="16">
        <v>0</v>
      </c>
      <c r="AH69" s="13">
        <v>18131</v>
      </c>
      <c r="AI69" s="13" t="s">
        <v>410</v>
      </c>
      <c r="AJ69" s="16" t="s">
        <v>476</v>
      </c>
      <c r="AK69" s="13">
        <v>50</v>
      </c>
    </row>
    <row r="70" spans="1:37" ht="15">
      <c r="A70" s="51" t="s">
        <v>693</v>
      </c>
      <c r="B70" s="51" t="s">
        <v>477</v>
      </c>
      <c r="C70" s="52">
        <v>23</v>
      </c>
      <c r="D70" s="51">
        <v>0</v>
      </c>
      <c r="E70" s="51">
        <v>4</v>
      </c>
      <c r="F70" s="51">
        <v>3</v>
      </c>
      <c r="G70" s="51">
        <v>16</v>
      </c>
      <c r="H70" s="52">
        <v>245</v>
      </c>
      <c r="I70" s="51">
        <v>92</v>
      </c>
      <c r="J70" s="51">
        <v>117</v>
      </c>
      <c r="K70" s="51">
        <v>36</v>
      </c>
      <c r="L70" s="16">
        <f t="shared" si="11"/>
        <v>268</v>
      </c>
      <c r="M70" s="16">
        <v>37138</v>
      </c>
      <c r="N70" s="16">
        <f t="shared" si="12"/>
        <v>0.0072163282890839574</v>
      </c>
      <c r="P70" s="51" t="s">
        <v>693</v>
      </c>
      <c r="Q70" s="16" t="s">
        <v>477</v>
      </c>
      <c r="R70" s="57">
        <v>5985365</v>
      </c>
      <c r="S70" s="57">
        <v>2988754</v>
      </c>
      <c r="T70" s="57"/>
      <c r="U70" s="57">
        <v>194730</v>
      </c>
      <c r="V70" s="57">
        <v>23946846</v>
      </c>
      <c r="W70" s="16">
        <f t="shared" si="8"/>
        <v>33115695</v>
      </c>
      <c r="X70" s="16">
        <v>37963</v>
      </c>
      <c r="Y70" s="16">
        <f t="shared" si="9"/>
        <v>872.3150172536417</v>
      </c>
      <c r="Z70" s="58">
        <v>1114743</v>
      </c>
      <c r="AA70" s="16">
        <f t="shared" si="10"/>
        <v>29.707022156676473</v>
      </c>
      <c r="AC70" s="13">
        <v>18133</v>
      </c>
      <c r="AD70" s="13" t="s">
        <v>410</v>
      </c>
      <c r="AE70" s="16" t="s">
        <v>477</v>
      </c>
      <c r="AF70" s="16">
        <v>1</v>
      </c>
      <c r="AH70" s="13">
        <v>18133</v>
      </c>
      <c r="AI70" s="13" t="s">
        <v>410</v>
      </c>
      <c r="AJ70" s="16" t="s">
        <v>477</v>
      </c>
      <c r="AK70" s="13">
        <v>1</v>
      </c>
    </row>
    <row r="71" spans="1:37" ht="15">
      <c r="A71" s="51" t="s">
        <v>694</v>
      </c>
      <c r="B71" s="51" t="s">
        <v>478</v>
      </c>
      <c r="C71" s="52">
        <v>25</v>
      </c>
      <c r="D71" s="51">
        <v>0</v>
      </c>
      <c r="E71" s="51">
        <v>15</v>
      </c>
      <c r="F71" s="51">
        <v>0</v>
      </c>
      <c r="G71" s="51">
        <v>10</v>
      </c>
      <c r="H71" s="52">
        <v>413</v>
      </c>
      <c r="I71" s="51">
        <v>103</v>
      </c>
      <c r="J71" s="51">
        <v>300</v>
      </c>
      <c r="K71" s="51">
        <v>10</v>
      </c>
      <c r="L71" s="16">
        <f t="shared" si="11"/>
        <v>438</v>
      </c>
      <c r="M71" s="16">
        <v>25821</v>
      </c>
      <c r="N71" s="16">
        <f t="shared" si="12"/>
        <v>0.016962937144184967</v>
      </c>
      <c r="P71" s="51" t="s">
        <v>694</v>
      </c>
      <c r="Q71" s="16" t="s">
        <v>478</v>
      </c>
      <c r="R71" s="57">
        <v>3861553</v>
      </c>
      <c r="S71" s="57">
        <v>1955323</v>
      </c>
      <c r="T71" s="57"/>
      <c r="U71" s="57"/>
      <c r="V71" s="57">
        <v>18421361</v>
      </c>
      <c r="W71" s="16">
        <f t="shared" si="8"/>
        <v>24238237</v>
      </c>
      <c r="X71" s="16">
        <v>26171</v>
      </c>
      <c r="Y71" s="16">
        <f t="shared" si="9"/>
        <v>926.148676015437</v>
      </c>
      <c r="Z71" s="58">
        <v>785727</v>
      </c>
      <c r="AA71" s="16">
        <f t="shared" si="10"/>
        <v>30.848166093312308</v>
      </c>
      <c r="AC71" s="13">
        <v>18135</v>
      </c>
      <c r="AD71" s="13" t="s">
        <v>410</v>
      </c>
      <c r="AE71" s="16" t="s">
        <v>478</v>
      </c>
      <c r="AF71" s="16">
        <v>3</v>
      </c>
      <c r="AH71" s="13">
        <v>18135</v>
      </c>
      <c r="AI71" s="13" t="s">
        <v>410</v>
      </c>
      <c r="AJ71" s="16" t="s">
        <v>478</v>
      </c>
      <c r="AK71" s="13">
        <v>50</v>
      </c>
    </row>
    <row r="72" spans="1:37" ht="15">
      <c r="A72" s="51" t="s">
        <v>695</v>
      </c>
      <c r="B72" s="51" t="s">
        <v>479</v>
      </c>
      <c r="C72" s="52">
        <v>7</v>
      </c>
      <c r="D72" s="51">
        <v>0</v>
      </c>
      <c r="E72" s="51">
        <v>0</v>
      </c>
      <c r="F72" s="51">
        <v>0</v>
      </c>
      <c r="G72" s="51">
        <v>7</v>
      </c>
      <c r="H72" s="52">
        <v>260</v>
      </c>
      <c r="I72" s="51">
        <v>54</v>
      </c>
      <c r="J72" s="51">
        <v>196</v>
      </c>
      <c r="K72" s="51">
        <v>10</v>
      </c>
      <c r="L72" s="16">
        <f t="shared" si="11"/>
        <v>267</v>
      </c>
      <c r="M72" s="16">
        <v>27432</v>
      </c>
      <c r="N72" s="16">
        <f t="shared" si="12"/>
        <v>0.0097331583552056</v>
      </c>
      <c r="P72" s="51" t="s">
        <v>695</v>
      </c>
      <c r="Q72" s="16" t="s">
        <v>479</v>
      </c>
      <c r="R72" s="57">
        <v>5360041</v>
      </c>
      <c r="S72" s="57">
        <v>2053756</v>
      </c>
      <c r="T72" s="57"/>
      <c r="U72" s="57">
        <v>42973</v>
      </c>
      <c r="V72" s="57">
        <v>16676291</v>
      </c>
      <c r="W72" s="16">
        <f t="shared" si="8"/>
        <v>24133061</v>
      </c>
      <c r="X72" s="16">
        <v>28818</v>
      </c>
      <c r="Y72" s="16">
        <f t="shared" si="9"/>
        <v>837.4301131237421</v>
      </c>
      <c r="Z72" s="58">
        <v>811526</v>
      </c>
      <c r="AA72" s="16">
        <f t="shared" si="10"/>
        <v>29.7378777759431</v>
      </c>
      <c r="AC72" s="13">
        <v>18137</v>
      </c>
      <c r="AD72" s="13" t="s">
        <v>410</v>
      </c>
      <c r="AE72" s="16" t="s">
        <v>479</v>
      </c>
      <c r="AF72" s="16">
        <v>2</v>
      </c>
      <c r="AH72" s="13">
        <v>18137</v>
      </c>
      <c r="AI72" s="13" t="s">
        <v>410</v>
      </c>
      <c r="AJ72" s="16" t="s">
        <v>479</v>
      </c>
      <c r="AK72" s="13">
        <v>50</v>
      </c>
    </row>
    <row r="73" spans="1:37" ht="15">
      <c r="A73" s="51" t="s">
        <v>696</v>
      </c>
      <c r="B73" s="51" t="s">
        <v>480</v>
      </c>
      <c r="C73" s="52">
        <v>12</v>
      </c>
      <c r="D73" s="51">
        <v>1</v>
      </c>
      <c r="E73" s="51">
        <v>1</v>
      </c>
      <c r="F73" s="51">
        <v>1</v>
      </c>
      <c r="G73" s="51">
        <v>9</v>
      </c>
      <c r="H73" s="52">
        <v>238</v>
      </c>
      <c r="I73" s="51">
        <v>43</v>
      </c>
      <c r="J73" s="51">
        <v>191</v>
      </c>
      <c r="K73" s="51">
        <v>4</v>
      </c>
      <c r="L73" s="16">
        <f t="shared" si="11"/>
        <v>250</v>
      </c>
      <c r="M73" s="16">
        <v>17266</v>
      </c>
      <c r="N73" s="16">
        <f t="shared" si="12"/>
        <v>0.014479323526004865</v>
      </c>
      <c r="P73" s="51" t="s">
        <v>696</v>
      </c>
      <c r="Q73" s="16" t="s">
        <v>480</v>
      </c>
      <c r="R73" s="57">
        <v>2221396</v>
      </c>
      <c r="S73" s="57">
        <v>1459366</v>
      </c>
      <c r="T73" s="57"/>
      <c r="U73" s="57"/>
      <c r="V73" s="57">
        <v>13368818</v>
      </c>
      <c r="W73" s="16">
        <f t="shared" si="8"/>
        <v>17049580</v>
      </c>
      <c r="X73" s="16">
        <v>17392</v>
      </c>
      <c r="Y73" s="16">
        <f t="shared" si="9"/>
        <v>980.3116375344986</v>
      </c>
      <c r="Z73" s="58">
        <v>595308</v>
      </c>
      <c r="AA73" s="16">
        <f t="shared" si="10"/>
        <v>28.63993092651199</v>
      </c>
      <c r="AC73" s="13">
        <v>18139</v>
      </c>
      <c r="AD73" s="13" t="s">
        <v>410</v>
      </c>
      <c r="AE73" s="16" t="s">
        <v>480</v>
      </c>
      <c r="AF73" s="16">
        <v>1</v>
      </c>
      <c r="AH73" s="13">
        <v>18139</v>
      </c>
      <c r="AI73" s="13" t="s">
        <v>410</v>
      </c>
      <c r="AJ73" s="16" t="s">
        <v>480</v>
      </c>
      <c r="AK73" s="13">
        <v>50</v>
      </c>
    </row>
    <row r="74" spans="1:37" ht="15">
      <c r="A74" s="51" t="s">
        <v>697</v>
      </c>
      <c r="B74" s="51" t="s">
        <v>481</v>
      </c>
      <c r="C74" s="52">
        <v>1151</v>
      </c>
      <c r="D74" s="51">
        <v>16</v>
      </c>
      <c r="E74" s="51">
        <v>98</v>
      </c>
      <c r="F74" s="51">
        <v>507</v>
      </c>
      <c r="G74" s="51">
        <v>530</v>
      </c>
      <c r="H74" s="52">
        <v>12617</v>
      </c>
      <c r="I74" s="51">
        <v>3424</v>
      </c>
      <c r="J74" s="51">
        <v>8355</v>
      </c>
      <c r="K74" s="51">
        <v>838</v>
      </c>
      <c r="L74" s="16">
        <f t="shared" si="11"/>
        <v>13768</v>
      </c>
      <c r="M74" s="16">
        <v>267707</v>
      </c>
      <c r="N74" s="16">
        <f t="shared" si="12"/>
        <v>0.05142936120460055</v>
      </c>
      <c r="P74" s="51" t="s">
        <v>697</v>
      </c>
      <c r="Q74" s="16" t="s">
        <v>482</v>
      </c>
      <c r="R74" s="57"/>
      <c r="S74" s="57">
        <v>529123</v>
      </c>
      <c r="T74" s="57">
        <v>4112176</v>
      </c>
      <c r="U74" s="57">
        <v>177116</v>
      </c>
      <c r="V74" s="57">
        <v>214135598</v>
      </c>
      <c r="W74" s="16">
        <f t="shared" si="8"/>
        <v>218954013</v>
      </c>
      <c r="X74" s="16">
        <v>266931</v>
      </c>
      <c r="Y74" s="16">
        <f t="shared" si="9"/>
        <v>820.2644616024365</v>
      </c>
      <c r="Z74" s="58">
        <v>9289258</v>
      </c>
      <c r="AA74" s="16">
        <f t="shared" si="10"/>
        <v>23.570667646436345</v>
      </c>
      <c r="AC74" s="13">
        <v>18141</v>
      </c>
      <c r="AD74" s="13" t="s">
        <v>410</v>
      </c>
      <c r="AE74" s="16" t="s">
        <v>481</v>
      </c>
      <c r="AF74" s="16">
        <v>3</v>
      </c>
      <c r="AH74" s="13">
        <v>18141</v>
      </c>
      <c r="AI74" s="13" t="s">
        <v>410</v>
      </c>
      <c r="AJ74" s="16" t="s">
        <v>481</v>
      </c>
      <c r="AK74" s="13">
        <v>1</v>
      </c>
    </row>
    <row r="75" spans="1:37" ht="15">
      <c r="A75" s="51" t="s">
        <v>698</v>
      </c>
      <c r="B75" s="51" t="s">
        <v>482</v>
      </c>
      <c r="C75" s="52">
        <v>40</v>
      </c>
      <c r="D75" s="51">
        <v>0</v>
      </c>
      <c r="E75" s="51">
        <v>2</v>
      </c>
      <c r="F75" s="51">
        <v>4</v>
      </c>
      <c r="G75" s="51">
        <v>34</v>
      </c>
      <c r="H75" s="52">
        <v>363</v>
      </c>
      <c r="I75" s="51">
        <v>78</v>
      </c>
      <c r="J75" s="51">
        <v>279</v>
      </c>
      <c r="K75" s="51">
        <v>6</v>
      </c>
      <c r="L75" s="16">
        <f t="shared" si="11"/>
        <v>403</v>
      </c>
      <c r="M75" s="16">
        <v>23624</v>
      </c>
      <c r="N75" s="16">
        <f t="shared" si="12"/>
        <v>0.017058923129021335</v>
      </c>
      <c r="P75" s="51" t="s">
        <v>698</v>
      </c>
      <c r="Q75" s="16" t="s">
        <v>483</v>
      </c>
      <c r="R75" s="57">
        <v>8343127</v>
      </c>
      <c r="S75" s="57">
        <v>2089530</v>
      </c>
      <c r="T75" s="57"/>
      <c r="U75" s="57">
        <v>178886</v>
      </c>
      <c r="V75" s="57">
        <v>13771049</v>
      </c>
      <c r="W75" s="16">
        <f t="shared" si="8"/>
        <v>24382592</v>
      </c>
      <c r="X75" s="16">
        <v>24181</v>
      </c>
      <c r="Y75" s="16">
        <f t="shared" si="9"/>
        <v>1008.336793350151</v>
      </c>
      <c r="Z75" s="58">
        <v>657433</v>
      </c>
      <c r="AA75" s="16">
        <f t="shared" si="10"/>
        <v>37.08756937969344</v>
      </c>
      <c r="AC75" s="13">
        <v>18143</v>
      </c>
      <c r="AD75" s="13" t="s">
        <v>410</v>
      </c>
      <c r="AE75" s="16" t="s">
        <v>482</v>
      </c>
      <c r="AF75" s="16">
        <v>1</v>
      </c>
      <c r="AH75" s="13">
        <v>18143</v>
      </c>
      <c r="AI75" s="13" t="s">
        <v>410</v>
      </c>
      <c r="AJ75" s="16" t="s">
        <v>482</v>
      </c>
      <c r="AK75" s="13">
        <v>50</v>
      </c>
    </row>
    <row r="76" spans="1:37" ht="15">
      <c r="A76" s="51" t="s">
        <v>699</v>
      </c>
      <c r="B76" s="51" t="s">
        <v>483</v>
      </c>
      <c r="C76" s="52">
        <v>43</v>
      </c>
      <c r="D76" s="51">
        <v>0</v>
      </c>
      <c r="E76" s="51">
        <v>4</v>
      </c>
      <c r="F76" s="51">
        <v>4</v>
      </c>
      <c r="G76" s="51">
        <v>35</v>
      </c>
      <c r="H76" s="52">
        <v>380</v>
      </c>
      <c r="I76" s="51">
        <v>111</v>
      </c>
      <c r="J76" s="51">
        <v>246</v>
      </c>
      <c r="K76" s="51">
        <v>23</v>
      </c>
      <c r="L76" s="16">
        <f t="shared" si="11"/>
        <v>423</v>
      </c>
      <c r="M76" s="16">
        <v>44223</v>
      </c>
      <c r="N76" s="16">
        <f t="shared" si="12"/>
        <v>0.009565158401736653</v>
      </c>
      <c r="P76" s="51" t="s">
        <v>699</v>
      </c>
      <c r="Q76" s="16" t="s">
        <v>484</v>
      </c>
      <c r="R76" s="57"/>
      <c r="S76" s="57">
        <v>1929139</v>
      </c>
      <c r="T76" s="57">
        <v>1142072</v>
      </c>
      <c r="U76" s="57">
        <v>293462</v>
      </c>
      <c r="V76" s="57">
        <v>37222995</v>
      </c>
      <c r="W76" s="16">
        <f t="shared" si="8"/>
        <v>40587668</v>
      </c>
      <c r="X76" s="16">
        <v>44436</v>
      </c>
      <c r="Y76" s="16">
        <f t="shared" si="9"/>
        <v>913.3960752542984</v>
      </c>
      <c r="Z76" s="58">
        <v>1487771</v>
      </c>
      <c r="AA76" s="16">
        <f t="shared" si="10"/>
        <v>27.280857067384698</v>
      </c>
      <c r="AC76" s="13">
        <v>18145</v>
      </c>
      <c r="AD76" s="13" t="s">
        <v>410</v>
      </c>
      <c r="AE76" s="16" t="s">
        <v>483</v>
      </c>
      <c r="AF76" s="16">
        <v>3</v>
      </c>
      <c r="AH76" s="13">
        <v>18145</v>
      </c>
      <c r="AI76" s="13" t="s">
        <v>410</v>
      </c>
      <c r="AJ76" s="16" t="s">
        <v>483</v>
      </c>
      <c r="AK76" s="13">
        <v>1</v>
      </c>
    </row>
    <row r="77" spans="1:37" ht="15">
      <c r="A77" s="51" t="s">
        <v>700</v>
      </c>
      <c r="B77" s="51" t="s">
        <v>484</v>
      </c>
      <c r="C77" s="52">
        <v>1</v>
      </c>
      <c r="D77" s="51">
        <v>1</v>
      </c>
      <c r="E77" s="51">
        <v>0</v>
      </c>
      <c r="F77" s="51">
        <v>0</v>
      </c>
      <c r="G77" s="51">
        <v>0</v>
      </c>
      <c r="H77" s="52">
        <v>7</v>
      </c>
      <c r="I77" s="51">
        <v>2</v>
      </c>
      <c r="J77" s="51">
        <v>5</v>
      </c>
      <c r="K77" s="51">
        <v>0</v>
      </c>
      <c r="L77" s="16">
        <f t="shared" si="11"/>
        <v>8</v>
      </c>
      <c r="M77" s="16">
        <v>20048</v>
      </c>
      <c r="N77" s="16">
        <f t="shared" si="12"/>
        <v>0.0003990422984836393</v>
      </c>
      <c r="P77" s="51" t="s">
        <v>700</v>
      </c>
      <c r="Q77" s="16" t="s">
        <v>481</v>
      </c>
      <c r="R77" s="57"/>
      <c r="S77" s="57">
        <v>22789919</v>
      </c>
      <c r="T77" s="57">
        <v>33231041</v>
      </c>
      <c r="U77" s="57">
        <v>3060078</v>
      </c>
      <c r="V77" s="57">
        <v>19276026</v>
      </c>
      <c r="W77" s="16">
        <f t="shared" si="8"/>
        <v>78357064</v>
      </c>
      <c r="X77" s="16">
        <v>20952</v>
      </c>
      <c r="Y77" s="16">
        <f t="shared" si="9"/>
        <v>3739.836960672012</v>
      </c>
      <c r="Z77" s="58">
        <v>664677</v>
      </c>
      <c r="AA77" s="16">
        <f t="shared" si="10"/>
        <v>117.88743103793271</v>
      </c>
      <c r="AC77" s="13">
        <v>18147</v>
      </c>
      <c r="AD77" s="13" t="s">
        <v>410</v>
      </c>
      <c r="AE77" s="16" t="s">
        <v>484</v>
      </c>
      <c r="AF77" s="16">
        <v>1</v>
      </c>
      <c r="AH77" s="13">
        <v>18147</v>
      </c>
      <c r="AI77" s="13" t="s">
        <v>410</v>
      </c>
      <c r="AJ77" s="16" t="s">
        <v>484</v>
      </c>
      <c r="AK77" s="13">
        <v>50</v>
      </c>
    </row>
    <row r="78" spans="1:37" ht="15">
      <c r="A78" s="51" t="s">
        <v>701</v>
      </c>
      <c r="B78" s="51" t="s">
        <v>485</v>
      </c>
      <c r="C78" s="52">
        <v>47</v>
      </c>
      <c r="D78" s="51">
        <v>0</v>
      </c>
      <c r="E78" s="51">
        <v>5</v>
      </c>
      <c r="F78" s="51">
        <v>4</v>
      </c>
      <c r="G78" s="51">
        <v>38</v>
      </c>
      <c r="H78" s="52">
        <v>677</v>
      </c>
      <c r="I78" s="51">
        <v>179</v>
      </c>
      <c r="J78" s="51">
        <v>448</v>
      </c>
      <c r="K78" s="51">
        <v>50</v>
      </c>
      <c r="L78" s="16">
        <f t="shared" si="11"/>
        <v>724</v>
      </c>
      <c r="M78" s="16">
        <v>23430</v>
      </c>
      <c r="N78" s="16">
        <f t="shared" si="12"/>
        <v>0.030900554844216815</v>
      </c>
      <c r="P78" s="51" t="s">
        <v>701</v>
      </c>
      <c r="Q78" s="16" t="s">
        <v>485</v>
      </c>
      <c r="R78" s="57">
        <v>1665891</v>
      </c>
      <c r="S78" s="57">
        <v>1864469</v>
      </c>
      <c r="T78" s="57"/>
      <c r="U78" s="57">
        <v>12612</v>
      </c>
      <c r="V78" s="57">
        <v>16500838</v>
      </c>
      <c r="W78" s="16">
        <f t="shared" si="8"/>
        <v>20043810</v>
      </c>
      <c r="X78" s="16">
        <v>23363</v>
      </c>
      <c r="Y78" s="16">
        <f t="shared" si="9"/>
        <v>857.9296323246158</v>
      </c>
      <c r="Z78" s="58">
        <v>579784</v>
      </c>
      <c r="AA78" s="16">
        <f t="shared" si="10"/>
        <v>34.57116788321168</v>
      </c>
      <c r="AC78" s="13">
        <v>18149</v>
      </c>
      <c r="AD78" s="13" t="s">
        <v>410</v>
      </c>
      <c r="AE78" s="16" t="s">
        <v>485</v>
      </c>
      <c r="AF78" s="16">
        <v>0</v>
      </c>
      <c r="AH78" s="13">
        <v>18149</v>
      </c>
      <c r="AI78" s="13" t="s">
        <v>410</v>
      </c>
      <c r="AJ78" s="16" t="s">
        <v>485</v>
      </c>
      <c r="AK78" s="13">
        <v>50</v>
      </c>
    </row>
    <row r="79" spans="1:37" ht="15">
      <c r="A79" s="51" t="s">
        <v>702</v>
      </c>
      <c r="B79" s="51" t="s">
        <v>486</v>
      </c>
      <c r="C79" s="52">
        <v>24</v>
      </c>
      <c r="D79" s="51">
        <v>0</v>
      </c>
      <c r="E79" s="51">
        <v>6</v>
      </c>
      <c r="F79" s="51">
        <v>5</v>
      </c>
      <c r="G79" s="51">
        <v>13</v>
      </c>
      <c r="H79" s="52">
        <v>1078</v>
      </c>
      <c r="I79" s="51">
        <v>168</v>
      </c>
      <c r="J79" s="51">
        <v>853</v>
      </c>
      <c r="K79" s="51">
        <v>57</v>
      </c>
      <c r="L79" s="16">
        <f t="shared" si="11"/>
        <v>1102</v>
      </c>
      <c r="M79" s="16">
        <v>33513</v>
      </c>
      <c r="N79" s="16">
        <f t="shared" si="12"/>
        <v>0.03288276191328738</v>
      </c>
      <c r="P79" s="51" t="s">
        <v>702</v>
      </c>
      <c r="Q79" s="16" t="s">
        <v>486</v>
      </c>
      <c r="R79" s="57">
        <v>5844978</v>
      </c>
      <c r="S79" s="57">
        <v>1731943</v>
      </c>
      <c r="T79" s="57"/>
      <c r="U79" s="57">
        <v>371203</v>
      </c>
      <c r="V79" s="57">
        <v>30678164</v>
      </c>
      <c r="W79" s="16">
        <f t="shared" si="8"/>
        <v>38626288</v>
      </c>
      <c r="X79" s="16">
        <v>34185</v>
      </c>
      <c r="Y79" s="16">
        <f t="shared" si="9"/>
        <v>1129.9192043293842</v>
      </c>
      <c r="Z79" s="58">
        <v>987558</v>
      </c>
      <c r="AA79" s="16">
        <f t="shared" si="10"/>
        <v>39.11293108860442</v>
      </c>
      <c r="AC79" s="13">
        <v>18151</v>
      </c>
      <c r="AD79" s="13" t="s">
        <v>410</v>
      </c>
      <c r="AE79" s="16" t="s">
        <v>486</v>
      </c>
      <c r="AF79" s="16">
        <v>4</v>
      </c>
      <c r="AH79" s="13">
        <v>18151</v>
      </c>
      <c r="AI79" s="13" t="s">
        <v>410</v>
      </c>
      <c r="AJ79" s="16" t="s">
        <v>486</v>
      </c>
      <c r="AK79" s="13">
        <v>50</v>
      </c>
    </row>
    <row r="80" spans="1:37" ht="15">
      <c r="A80" s="51" t="s">
        <v>703</v>
      </c>
      <c r="B80" s="51" t="s">
        <v>487</v>
      </c>
      <c r="C80" s="52">
        <v>4</v>
      </c>
      <c r="D80" s="51">
        <v>2</v>
      </c>
      <c r="E80" s="51">
        <v>0</v>
      </c>
      <c r="F80" s="51">
        <v>1</v>
      </c>
      <c r="G80" s="51">
        <v>1</v>
      </c>
      <c r="H80" s="52">
        <v>56</v>
      </c>
      <c r="I80" s="51">
        <v>4</v>
      </c>
      <c r="J80" s="51">
        <v>49</v>
      </c>
      <c r="K80" s="51">
        <v>3</v>
      </c>
      <c r="L80" s="16">
        <f t="shared" si="11"/>
        <v>60</v>
      </c>
      <c r="M80" s="16">
        <v>21279</v>
      </c>
      <c r="N80" s="16">
        <f t="shared" si="12"/>
        <v>0.0028196813760045115</v>
      </c>
      <c r="P80" s="51" t="s">
        <v>703</v>
      </c>
      <c r="Q80" s="16" t="s">
        <v>487</v>
      </c>
      <c r="R80" s="57"/>
      <c r="S80" s="57">
        <v>987956</v>
      </c>
      <c r="T80" s="57"/>
      <c r="U80" s="57">
        <v>21880</v>
      </c>
      <c r="V80" s="57">
        <v>17282214</v>
      </c>
      <c r="W80" s="16">
        <f t="shared" si="8"/>
        <v>18292050</v>
      </c>
      <c r="X80" s="16">
        <v>21475</v>
      </c>
      <c r="Y80" s="16">
        <f t="shared" si="9"/>
        <v>851.7834691501746</v>
      </c>
      <c r="Z80" s="58">
        <v>575922</v>
      </c>
      <c r="AA80" s="16">
        <f t="shared" si="10"/>
        <v>31.76133226374405</v>
      </c>
      <c r="AC80" s="13">
        <v>18153</v>
      </c>
      <c r="AD80" s="13" t="s">
        <v>410</v>
      </c>
      <c r="AE80" s="16" t="s">
        <v>487</v>
      </c>
      <c r="AF80" s="16">
        <v>1</v>
      </c>
      <c r="AH80" s="13">
        <v>18153</v>
      </c>
      <c r="AI80" s="13" t="s">
        <v>410</v>
      </c>
      <c r="AJ80" s="16" t="s">
        <v>487</v>
      </c>
      <c r="AK80" s="13">
        <v>1</v>
      </c>
    </row>
    <row r="81" spans="1:37" ht="15">
      <c r="A81" s="51" t="s">
        <v>704</v>
      </c>
      <c r="B81" s="51" t="s">
        <v>488</v>
      </c>
      <c r="C81" s="52">
        <v>14</v>
      </c>
      <c r="D81" s="51">
        <v>0</v>
      </c>
      <c r="E81" s="51">
        <v>1</v>
      </c>
      <c r="F81" s="51">
        <v>0</v>
      </c>
      <c r="G81" s="51">
        <v>13</v>
      </c>
      <c r="H81" s="52">
        <v>58</v>
      </c>
      <c r="I81" s="51">
        <v>4</v>
      </c>
      <c r="J81" s="51">
        <v>49</v>
      </c>
      <c r="K81" s="51">
        <v>5</v>
      </c>
      <c r="L81" s="16">
        <f t="shared" si="11"/>
        <v>72</v>
      </c>
      <c r="M81" s="16">
        <v>9623</v>
      </c>
      <c r="N81" s="16">
        <f t="shared" si="12"/>
        <v>0.007482074197235789</v>
      </c>
      <c r="P81" s="51" t="s">
        <v>704</v>
      </c>
      <c r="Q81" s="16" t="s">
        <v>488</v>
      </c>
      <c r="R81" s="57"/>
      <c r="S81" s="57"/>
      <c r="T81" s="57">
        <v>1369774</v>
      </c>
      <c r="U81" s="57">
        <v>313894</v>
      </c>
      <c r="V81" s="57">
        <v>5467753</v>
      </c>
      <c r="W81" s="16">
        <f t="shared" si="8"/>
        <v>7151421</v>
      </c>
      <c r="X81" s="16">
        <v>10613</v>
      </c>
      <c r="Y81" s="16">
        <f t="shared" si="9"/>
        <v>673.8359559031377</v>
      </c>
      <c r="Z81" s="58">
        <v>280739</v>
      </c>
      <c r="AA81" s="16">
        <f t="shared" si="10"/>
        <v>25.473557289867102</v>
      </c>
      <c r="AC81" s="13">
        <v>18155</v>
      </c>
      <c r="AD81" s="13" t="s">
        <v>410</v>
      </c>
      <c r="AE81" s="16" t="s">
        <v>488</v>
      </c>
      <c r="AF81" s="16">
        <v>2</v>
      </c>
      <c r="AH81" s="13">
        <v>18155</v>
      </c>
      <c r="AI81" s="13" t="s">
        <v>410</v>
      </c>
      <c r="AJ81" s="16" t="s">
        <v>488</v>
      </c>
      <c r="AK81" s="13">
        <v>50</v>
      </c>
    </row>
    <row r="82" spans="1:37" ht="15">
      <c r="A82" s="51" t="s">
        <v>705</v>
      </c>
      <c r="B82" s="51" t="s">
        <v>489</v>
      </c>
      <c r="C82" s="52">
        <v>433</v>
      </c>
      <c r="D82" s="51">
        <v>4</v>
      </c>
      <c r="E82" s="51">
        <v>39</v>
      </c>
      <c r="F82" s="51">
        <v>63</v>
      </c>
      <c r="G82" s="51">
        <v>327</v>
      </c>
      <c r="H82" s="52">
        <v>5003</v>
      </c>
      <c r="I82" s="51">
        <v>1064</v>
      </c>
      <c r="J82" s="51">
        <v>3651</v>
      </c>
      <c r="K82" s="51">
        <v>288</v>
      </c>
      <c r="L82" s="16">
        <f t="shared" si="11"/>
        <v>5436</v>
      </c>
      <c r="M82" s="16">
        <v>165284</v>
      </c>
      <c r="N82" s="16">
        <f t="shared" si="12"/>
        <v>0.03288884586529851</v>
      </c>
      <c r="P82" s="51" t="s">
        <v>705</v>
      </c>
      <c r="Q82" s="16" t="s">
        <v>489</v>
      </c>
      <c r="R82" s="57"/>
      <c r="S82" s="57">
        <v>15176241</v>
      </c>
      <c r="T82" s="57">
        <v>18138636</v>
      </c>
      <c r="U82" s="57">
        <v>1666152</v>
      </c>
      <c r="V82" s="57">
        <v>123785258</v>
      </c>
      <c r="W82" s="16">
        <f t="shared" si="8"/>
        <v>158766287</v>
      </c>
      <c r="X82" s="16">
        <v>172780</v>
      </c>
      <c r="Y82" s="16">
        <f t="shared" si="9"/>
        <v>918.8927364278273</v>
      </c>
      <c r="Z82" s="58">
        <v>5048335</v>
      </c>
      <c r="AA82" s="16">
        <f t="shared" si="10"/>
        <v>31.449237619928155</v>
      </c>
      <c r="AC82" s="13">
        <v>18157</v>
      </c>
      <c r="AD82" s="13" t="s">
        <v>410</v>
      </c>
      <c r="AE82" s="16" t="s">
        <v>489</v>
      </c>
      <c r="AF82" s="16">
        <v>1</v>
      </c>
      <c r="AH82" s="13">
        <v>18157</v>
      </c>
      <c r="AI82" s="13" t="s">
        <v>410</v>
      </c>
      <c r="AJ82" s="16" t="s">
        <v>489</v>
      </c>
      <c r="AK82" s="13">
        <v>1</v>
      </c>
    </row>
    <row r="83" spans="1:37" ht="15">
      <c r="A83" s="51" t="s">
        <v>706</v>
      </c>
      <c r="B83" s="51" t="s">
        <v>490</v>
      </c>
      <c r="C83" s="52">
        <v>20</v>
      </c>
      <c r="D83" s="51">
        <v>0</v>
      </c>
      <c r="E83" s="51">
        <v>1</v>
      </c>
      <c r="F83" s="51">
        <v>7</v>
      </c>
      <c r="G83" s="51">
        <v>12</v>
      </c>
      <c r="H83" s="52">
        <v>327</v>
      </c>
      <c r="I83" s="51">
        <v>95</v>
      </c>
      <c r="J83" s="51">
        <v>225</v>
      </c>
      <c r="K83" s="51">
        <v>7</v>
      </c>
      <c r="L83" s="16">
        <f t="shared" si="11"/>
        <v>347</v>
      </c>
      <c r="M83" s="16">
        <v>15933</v>
      </c>
      <c r="N83" s="16">
        <f t="shared" si="12"/>
        <v>0.021778698299127597</v>
      </c>
      <c r="P83" s="51" t="s">
        <v>706</v>
      </c>
      <c r="Q83" s="16" t="s">
        <v>490</v>
      </c>
      <c r="R83" s="57">
        <v>3384792</v>
      </c>
      <c r="S83" s="57">
        <v>1117586</v>
      </c>
      <c r="T83" s="57"/>
      <c r="U83" s="57"/>
      <c r="V83" s="57">
        <v>13527557</v>
      </c>
      <c r="W83" s="16">
        <f t="shared" si="8"/>
        <v>18029935</v>
      </c>
      <c r="X83" s="16">
        <v>15936</v>
      </c>
      <c r="Y83" s="16">
        <f t="shared" si="9"/>
        <v>1131.3965235943774</v>
      </c>
      <c r="Z83" s="58">
        <v>547190</v>
      </c>
      <c r="AA83" s="16">
        <f t="shared" si="10"/>
        <v>32.950044774210056</v>
      </c>
      <c r="AC83" s="13">
        <v>18159</v>
      </c>
      <c r="AD83" s="13" t="s">
        <v>410</v>
      </c>
      <c r="AE83" s="16" t="s">
        <v>490</v>
      </c>
      <c r="AF83" s="16">
        <v>0</v>
      </c>
      <c r="AH83" s="13">
        <v>18159</v>
      </c>
      <c r="AI83" s="13" t="s">
        <v>410</v>
      </c>
      <c r="AJ83" s="16" t="s">
        <v>490</v>
      </c>
      <c r="AK83" s="13">
        <v>1</v>
      </c>
    </row>
    <row r="84" spans="1:37" ht="15">
      <c r="A84" s="51" t="s">
        <v>707</v>
      </c>
      <c r="B84" s="51" t="s">
        <v>491</v>
      </c>
      <c r="C84" s="52">
        <v>3</v>
      </c>
      <c r="D84" s="51">
        <v>0</v>
      </c>
      <c r="E84" s="51">
        <v>2</v>
      </c>
      <c r="F84" s="51">
        <v>0</v>
      </c>
      <c r="G84" s="51">
        <v>1</v>
      </c>
      <c r="H84" s="52">
        <v>42</v>
      </c>
      <c r="I84" s="51">
        <v>1</v>
      </c>
      <c r="J84" s="51">
        <v>41</v>
      </c>
      <c r="K84" s="51">
        <v>0</v>
      </c>
      <c r="L84" s="16">
        <f t="shared" si="11"/>
        <v>45</v>
      </c>
      <c r="M84" s="16">
        <v>7037</v>
      </c>
      <c r="N84" s="16">
        <f t="shared" si="12"/>
        <v>0.006394770498792099</v>
      </c>
      <c r="P84" s="51" t="s">
        <v>707</v>
      </c>
      <c r="Q84" s="16" t="s">
        <v>491</v>
      </c>
      <c r="R84" s="57">
        <v>1381884</v>
      </c>
      <c r="S84" s="57">
        <v>277190</v>
      </c>
      <c r="T84" s="57"/>
      <c r="U84" s="57"/>
      <c r="V84" s="57">
        <v>6267328</v>
      </c>
      <c r="W84" s="16">
        <f t="shared" si="8"/>
        <v>7926402</v>
      </c>
      <c r="X84" s="16">
        <v>7516</v>
      </c>
      <c r="Y84" s="16">
        <f t="shared" si="9"/>
        <v>1054.6037786056413</v>
      </c>
      <c r="Z84" s="58">
        <v>240283</v>
      </c>
      <c r="AA84" s="16">
        <f t="shared" si="10"/>
        <v>32.987776913056685</v>
      </c>
      <c r="AC84" s="13">
        <v>18161</v>
      </c>
      <c r="AD84" s="13" t="s">
        <v>410</v>
      </c>
      <c r="AE84" s="16" t="s">
        <v>491</v>
      </c>
      <c r="AF84" s="16">
        <v>0</v>
      </c>
      <c r="AH84" s="13">
        <v>18161</v>
      </c>
      <c r="AI84" s="13" t="s">
        <v>410</v>
      </c>
      <c r="AJ84" s="16" t="s">
        <v>491</v>
      </c>
      <c r="AK84" s="13">
        <v>50</v>
      </c>
    </row>
    <row r="85" spans="1:37" ht="15">
      <c r="A85" s="51" t="s">
        <v>708</v>
      </c>
      <c r="B85" s="51" t="s">
        <v>492</v>
      </c>
      <c r="C85" s="52">
        <v>528</v>
      </c>
      <c r="D85" s="51">
        <v>8</v>
      </c>
      <c r="E85" s="51">
        <v>69</v>
      </c>
      <c r="F85" s="51">
        <v>133</v>
      </c>
      <c r="G85" s="51">
        <v>318</v>
      </c>
      <c r="H85" s="52">
        <v>6752</v>
      </c>
      <c r="I85" s="51">
        <v>1277</v>
      </c>
      <c r="J85" s="51">
        <v>5184</v>
      </c>
      <c r="K85" s="51">
        <v>291</v>
      </c>
      <c r="L85" s="16">
        <f t="shared" si="11"/>
        <v>7280</v>
      </c>
      <c r="M85" s="16">
        <v>174786</v>
      </c>
      <c r="N85" s="16">
        <f t="shared" si="12"/>
        <v>0.04165093314109826</v>
      </c>
      <c r="P85" s="51" t="s">
        <v>708</v>
      </c>
      <c r="Q85" s="16" t="s">
        <v>492</v>
      </c>
      <c r="R85" s="57"/>
      <c r="S85" s="57"/>
      <c r="T85" s="57">
        <v>35437601</v>
      </c>
      <c r="U85" s="60">
        <v>3475858</v>
      </c>
      <c r="V85" s="57">
        <v>145363702</v>
      </c>
      <c r="W85" s="16">
        <f t="shared" si="8"/>
        <v>184277161</v>
      </c>
      <c r="X85" s="16">
        <v>179703</v>
      </c>
      <c r="Y85" s="16">
        <f t="shared" si="9"/>
        <v>1025.4540046632499</v>
      </c>
      <c r="Z85" s="58">
        <v>6658530</v>
      </c>
      <c r="AA85" s="16">
        <f t="shared" si="10"/>
        <v>27.675351917014716</v>
      </c>
      <c r="AC85" s="13">
        <v>18163</v>
      </c>
      <c r="AD85" s="13" t="s">
        <v>410</v>
      </c>
      <c r="AE85" s="16" t="s">
        <v>492</v>
      </c>
      <c r="AF85" s="16">
        <v>2</v>
      </c>
      <c r="AH85" s="13">
        <v>18163</v>
      </c>
      <c r="AI85" s="13" t="s">
        <v>410</v>
      </c>
      <c r="AJ85" s="16" t="s">
        <v>492</v>
      </c>
      <c r="AK85" s="13">
        <v>1</v>
      </c>
    </row>
    <row r="86" spans="1:37" ht="15">
      <c r="A86" s="51" t="s">
        <v>709</v>
      </c>
      <c r="B86" s="51" t="s">
        <v>493</v>
      </c>
      <c r="C86" s="52">
        <v>23</v>
      </c>
      <c r="D86" s="51">
        <v>0</v>
      </c>
      <c r="E86" s="51">
        <v>2</v>
      </c>
      <c r="F86" s="51">
        <v>1</v>
      </c>
      <c r="G86" s="51">
        <v>20</v>
      </c>
      <c r="H86" s="52">
        <v>166</v>
      </c>
      <c r="I86" s="51">
        <v>46</v>
      </c>
      <c r="J86" s="51">
        <v>100</v>
      </c>
      <c r="K86" s="51">
        <v>20</v>
      </c>
      <c r="L86" s="16">
        <f t="shared" si="11"/>
        <v>189</v>
      </c>
      <c r="M86" s="16">
        <v>16165</v>
      </c>
      <c r="N86" s="16">
        <f t="shared" si="12"/>
        <v>0.011691927002783792</v>
      </c>
      <c r="P86" s="51" t="s">
        <v>709</v>
      </c>
      <c r="Q86" s="16" t="s">
        <v>493</v>
      </c>
      <c r="R86" s="57"/>
      <c r="S86" s="57">
        <v>313356</v>
      </c>
      <c r="T86" s="16"/>
      <c r="U86" s="57">
        <v>5830</v>
      </c>
      <c r="V86" s="57">
        <v>14462508</v>
      </c>
      <c r="W86" s="16">
        <f t="shared" si="8"/>
        <v>14781694</v>
      </c>
      <c r="X86" s="16">
        <v>16212</v>
      </c>
      <c r="Y86" s="16">
        <f t="shared" si="9"/>
        <v>911.7748581297805</v>
      </c>
      <c r="Z86" s="58">
        <v>527498</v>
      </c>
      <c r="AA86" s="16">
        <f t="shared" si="10"/>
        <v>28.022274965971434</v>
      </c>
      <c r="AC86" s="13">
        <v>18165</v>
      </c>
      <c r="AD86" s="13" t="s">
        <v>410</v>
      </c>
      <c r="AE86" s="16" t="s">
        <v>493</v>
      </c>
      <c r="AF86" s="16">
        <v>1</v>
      </c>
      <c r="AH86" s="13">
        <v>18165</v>
      </c>
      <c r="AI86" s="13" t="s">
        <v>410</v>
      </c>
      <c r="AJ86" s="16" t="s">
        <v>493</v>
      </c>
      <c r="AK86" s="13">
        <v>1</v>
      </c>
    </row>
    <row r="87" spans="1:37" ht="15">
      <c r="A87" s="51" t="s">
        <v>710</v>
      </c>
      <c r="B87" s="51" t="s">
        <v>494</v>
      </c>
      <c r="C87" s="52">
        <v>209</v>
      </c>
      <c r="D87" s="51">
        <v>1</v>
      </c>
      <c r="E87" s="51">
        <v>24</v>
      </c>
      <c r="F87" s="51">
        <v>92</v>
      </c>
      <c r="G87" s="51">
        <v>92</v>
      </c>
      <c r="H87" s="52">
        <v>5262</v>
      </c>
      <c r="I87" s="51">
        <v>1172</v>
      </c>
      <c r="J87" s="51">
        <v>3647</v>
      </c>
      <c r="K87" s="51">
        <v>443</v>
      </c>
      <c r="L87" s="16">
        <f t="shared" si="11"/>
        <v>5471</v>
      </c>
      <c r="M87" s="16">
        <v>105703</v>
      </c>
      <c r="N87" s="16">
        <f t="shared" si="12"/>
        <v>0.05175822824328543</v>
      </c>
      <c r="P87" s="51" t="s">
        <v>710</v>
      </c>
      <c r="Q87" s="16" t="s">
        <v>494</v>
      </c>
      <c r="R87" s="57">
        <v>13457717</v>
      </c>
      <c r="S87" s="57">
        <v>9208784</v>
      </c>
      <c r="T87" s="16"/>
      <c r="U87" s="57">
        <v>1070503</v>
      </c>
      <c r="V87" s="57">
        <v>83451802</v>
      </c>
      <c r="W87" s="16">
        <f t="shared" si="8"/>
        <v>107188806</v>
      </c>
      <c r="X87" s="16">
        <v>107848</v>
      </c>
      <c r="Y87" s="16">
        <f t="shared" si="9"/>
        <v>993.8877494251168</v>
      </c>
      <c r="Z87" s="58">
        <v>3221232</v>
      </c>
      <c r="AA87" s="16">
        <f t="shared" si="10"/>
        <v>33.27571748945745</v>
      </c>
      <c r="AC87" s="13">
        <v>18167</v>
      </c>
      <c r="AD87" s="13" t="s">
        <v>410</v>
      </c>
      <c r="AE87" s="16" t="s">
        <v>494</v>
      </c>
      <c r="AF87" s="16">
        <v>1</v>
      </c>
      <c r="AH87" s="13">
        <v>18167</v>
      </c>
      <c r="AI87" s="13" t="s">
        <v>410</v>
      </c>
      <c r="AJ87" s="16" t="s">
        <v>494</v>
      </c>
      <c r="AK87" s="13">
        <v>1</v>
      </c>
    </row>
    <row r="88" spans="1:37" ht="15">
      <c r="A88" s="51" t="s">
        <v>711</v>
      </c>
      <c r="B88" s="51" t="s">
        <v>495</v>
      </c>
      <c r="C88" s="52">
        <v>38</v>
      </c>
      <c r="D88" s="51">
        <v>0</v>
      </c>
      <c r="E88" s="51">
        <v>9</v>
      </c>
      <c r="F88" s="51">
        <v>13</v>
      </c>
      <c r="G88" s="51">
        <v>16</v>
      </c>
      <c r="H88" s="52">
        <v>544</v>
      </c>
      <c r="I88" s="51">
        <v>144</v>
      </c>
      <c r="J88" s="51">
        <v>388</v>
      </c>
      <c r="K88" s="51">
        <v>12</v>
      </c>
      <c r="L88" s="16">
        <f t="shared" si="11"/>
        <v>582</v>
      </c>
      <c r="M88" s="16">
        <v>32781</v>
      </c>
      <c r="N88" s="16">
        <f t="shared" si="12"/>
        <v>0.01775418687654434</v>
      </c>
      <c r="P88" s="51" t="s">
        <v>711</v>
      </c>
      <c r="Q88" s="16" t="s">
        <v>495</v>
      </c>
      <c r="R88" s="57">
        <v>5741465</v>
      </c>
      <c r="S88" s="57">
        <v>2890909</v>
      </c>
      <c r="T88" s="16"/>
      <c r="U88" s="57">
        <v>93943</v>
      </c>
      <c r="V88" s="57">
        <v>14140333</v>
      </c>
      <c r="W88" s="16">
        <f t="shared" si="8"/>
        <v>22866650</v>
      </c>
      <c r="X88" s="16">
        <v>32888</v>
      </c>
      <c r="Y88" s="16">
        <f t="shared" si="9"/>
        <v>695.2885550960837</v>
      </c>
      <c r="Z88" s="58">
        <v>1019353</v>
      </c>
      <c r="AA88" s="16">
        <f t="shared" si="10"/>
        <v>22.432513564977</v>
      </c>
      <c r="AC88" s="13">
        <v>18169</v>
      </c>
      <c r="AD88" s="13" t="s">
        <v>410</v>
      </c>
      <c r="AE88" s="16" t="s">
        <v>495</v>
      </c>
      <c r="AF88" s="16">
        <v>1</v>
      </c>
      <c r="AH88" s="13">
        <v>18169</v>
      </c>
      <c r="AI88" s="13" t="s">
        <v>410</v>
      </c>
      <c r="AJ88" s="16" t="s">
        <v>495</v>
      </c>
      <c r="AK88" s="13">
        <v>50</v>
      </c>
    </row>
    <row r="89" spans="1:37" ht="15">
      <c r="A89" s="51" t="s">
        <v>712</v>
      </c>
      <c r="B89" s="51" t="s">
        <v>496</v>
      </c>
      <c r="C89" s="52">
        <v>3</v>
      </c>
      <c r="D89" s="51">
        <v>0</v>
      </c>
      <c r="E89" s="51">
        <v>1</v>
      </c>
      <c r="F89" s="51">
        <v>1</v>
      </c>
      <c r="G89" s="51">
        <v>1</v>
      </c>
      <c r="H89" s="52">
        <v>21</v>
      </c>
      <c r="I89" s="51">
        <v>2</v>
      </c>
      <c r="J89" s="51">
        <v>19</v>
      </c>
      <c r="K89" s="51">
        <v>0</v>
      </c>
      <c r="L89" s="16">
        <f t="shared" si="11"/>
        <v>24</v>
      </c>
      <c r="M89" s="16">
        <v>8595</v>
      </c>
      <c r="N89" s="16">
        <f t="shared" si="12"/>
        <v>0.002792321116928447</v>
      </c>
      <c r="P89" s="51" t="s">
        <v>712</v>
      </c>
      <c r="Q89" s="16" t="s">
        <v>496</v>
      </c>
      <c r="R89" s="57">
        <v>1753280</v>
      </c>
      <c r="S89" s="57">
        <v>572805</v>
      </c>
      <c r="T89" s="16"/>
      <c r="U89" s="57"/>
      <c r="V89" s="57">
        <v>6916091</v>
      </c>
      <c r="W89" s="16">
        <f t="shared" si="8"/>
        <v>9242176</v>
      </c>
      <c r="X89" s="16">
        <v>8508</v>
      </c>
      <c r="Y89" s="16">
        <f t="shared" si="9"/>
        <v>1086.2924306535026</v>
      </c>
      <c r="Z89" s="58">
        <v>273488</v>
      </c>
      <c r="AA89" s="16">
        <f t="shared" si="10"/>
        <v>33.793716726145206</v>
      </c>
      <c r="AC89" s="13">
        <v>18171</v>
      </c>
      <c r="AD89" s="13" t="s">
        <v>410</v>
      </c>
      <c r="AE89" s="16" t="s">
        <v>496</v>
      </c>
      <c r="AF89" s="16">
        <v>0</v>
      </c>
      <c r="AH89" s="13">
        <v>18171</v>
      </c>
      <c r="AI89" s="13" t="s">
        <v>410</v>
      </c>
      <c r="AJ89" s="16" t="s">
        <v>496</v>
      </c>
      <c r="AK89" s="13">
        <v>50</v>
      </c>
    </row>
    <row r="90" spans="1:37" ht="15">
      <c r="A90" s="51" t="s">
        <v>713</v>
      </c>
      <c r="B90" s="51" t="s">
        <v>497</v>
      </c>
      <c r="C90" s="52">
        <v>144</v>
      </c>
      <c r="D90" s="51">
        <v>0</v>
      </c>
      <c r="E90" s="51">
        <v>10</v>
      </c>
      <c r="F90" s="51">
        <v>0</v>
      </c>
      <c r="G90" s="51">
        <v>134</v>
      </c>
      <c r="H90" s="52">
        <v>922</v>
      </c>
      <c r="I90" s="51">
        <v>144</v>
      </c>
      <c r="J90" s="51">
        <v>745</v>
      </c>
      <c r="K90" s="51">
        <v>33</v>
      </c>
      <c r="L90" s="16">
        <f t="shared" si="11"/>
        <v>1066</v>
      </c>
      <c r="M90" s="16">
        <v>57814</v>
      </c>
      <c r="N90" s="16">
        <f t="shared" si="12"/>
        <v>0.01843844051613796</v>
      </c>
      <c r="P90" s="51" t="s">
        <v>713</v>
      </c>
      <c r="Q90" s="16" t="s">
        <v>497</v>
      </c>
      <c r="R90" s="57"/>
      <c r="S90" s="57">
        <v>7718687</v>
      </c>
      <c r="T90" s="16"/>
      <c r="U90" s="57"/>
      <c r="V90" s="57">
        <v>43862103</v>
      </c>
      <c r="W90" s="16">
        <f t="shared" si="8"/>
        <v>51580790</v>
      </c>
      <c r="X90" s="16">
        <v>59689</v>
      </c>
      <c r="Y90" s="16">
        <f t="shared" si="9"/>
        <v>864.159057782841</v>
      </c>
      <c r="Z90" s="58">
        <v>2296178</v>
      </c>
      <c r="AA90" s="16">
        <f t="shared" si="10"/>
        <v>22.463759342699042</v>
      </c>
      <c r="AC90" s="13">
        <v>18173</v>
      </c>
      <c r="AD90" s="13" t="s">
        <v>410</v>
      </c>
      <c r="AE90" s="16" t="s">
        <v>497</v>
      </c>
      <c r="AF90" s="16">
        <v>1</v>
      </c>
      <c r="AH90" s="13">
        <v>18173</v>
      </c>
      <c r="AI90" s="13" t="s">
        <v>410</v>
      </c>
      <c r="AJ90" s="16" t="s">
        <v>497</v>
      </c>
      <c r="AK90" s="13">
        <v>1</v>
      </c>
    </row>
    <row r="91" spans="1:37" ht="15">
      <c r="A91" s="51" t="s">
        <v>714</v>
      </c>
      <c r="B91" s="51" t="s">
        <v>498</v>
      </c>
      <c r="C91" s="52">
        <v>6</v>
      </c>
      <c r="D91" s="51">
        <v>1</v>
      </c>
      <c r="E91" s="51">
        <v>0</v>
      </c>
      <c r="F91" s="51">
        <v>0</v>
      </c>
      <c r="G91" s="51">
        <v>5</v>
      </c>
      <c r="H91" s="52">
        <v>19</v>
      </c>
      <c r="I91" s="51">
        <v>7</v>
      </c>
      <c r="J91" s="51">
        <v>12</v>
      </c>
      <c r="K91" s="51">
        <v>0</v>
      </c>
      <c r="L91" s="16">
        <f t="shared" si="11"/>
        <v>25</v>
      </c>
      <c r="M91" s="16">
        <v>27883</v>
      </c>
      <c r="N91" s="16">
        <f t="shared" si="12"/>
        <v>0.0008966036653157839</v>
      </c>
      <c r="P91" s="51" t="s">
        <v>714</v>
      </c>
      <c r="Q91" s="16" t="s">
        <v>498</v>
      </c>
      <c r="R91" s="57">
        <v>3931272</v>
      </c>
      <c r="S91" s="57">
        <v>1970229</v>
      </c>
      <c r="T91" s="16"/>
      <c r="U91" s="57">
        <v>9075</v>
      </c>
      <c r="V91" s="57">
        <v>15764618</v>
      </c>
      <c r="W91" s="16">
        <f t="shared" si="8"/>
        <v>21675194</v>
      </c>
      <c r="X91" s="16">
        <v>28262</v>
      </c>
      <c r="Y91" s="16">
        <f t="shared" si="9"/>
        <v>766.9377255679003</v>
      </c>
      <c r="Z91" s="58">
        <v>793785</v>
      </c>
      <c r="AA91" s="16">
        <f t="shared" si="10"/>
        <v>27.30612697392871</v>
      </c>
      <c r="AC91" s="13">
        <v>18175</v>
      </c>
      <c r="AD91" s="13" t="s">
        <v>410</v>
      </c>
      <c r="AE91" s="16" t="s">
        <v>498</v>
      </c>
      <c r="AF91" s="16">
        <v>1</v>
      </c>
      <c r="AH91" s="13">
        <v>18175</v>
      </c>
      <c r="AI91" s="13" t="s">
        <v>410</v>
      </c>
      <c r="AJ91" s="16" t="s">
        <v>498</v>
      </c>
      <c r="AK91" s="13">
        <v>1</v>
      </c>
    </row>
    <row r="92" spans="1:37" ht="15">
      <c r="A92" s="51" t="s">
        <v>715</v>
      </c>
      <c r="B92" s="51" t="s">
        <v>499</v>
      </c>
      <c r="C92" s="52">
        <v>160</v>
      </c>
      <c r="D92" s="51">
        <v>0</v>
      </c>
      <c r="E92" s="51">
        <v>20</v>
      </c>
      <c r="F92" s="51">
        <v>42</v>
      </c>
      <c r="G92" s="51">
        <v>98</v>
      </c>
      <c r="H92" s="52">
        <v>1887</v>
      </c>
      <c r="I92" s="51">
        <v>495</v>
      </c>
      <c r="J92" s="51">
        <v>1191</v>
      </c>
      <c r="K92" s="51">
        <v>201</v>
      </c>
      <c r="L92" s="16">
        <f t="shared" si="11"/>
        <v>2047</v>
      </c>
      <c r="M92" s="16">
        <v>67727</v>
      </c>
      <c r="N92" s="16">
        <f t="shared" si="12"/>
        <v>0.030224282782346776</v>
      </c>
      <c r="P92" s="51" t="s">
        <v>715</v>
      </c>
      <c r="Q92" s="16" t="s">
        <v>499</v>
      </c>
      <c r="R92" s="57">
        <v>13516618</v>
      </c>
      <c r="S92" s="57">
        <v>2742765</v>
      </c>
      <c r="T92" s="16"/>
      <c r="U92" s="57">
        <v>450553</v>
      </c>
      <c r="V92" s="57">
        <v>55166684</v>
      </c>
      <c r="W92" s="16">
        <f t="shared" si="8"/>
        <v>71876620</v>
      </c>
      <c r="X92" s="16">
        <v>68917</v>
      </c>
      <c r="Y92" s="16">
        <f t="shared" si="9"/>
        <v>1042.9447015975738</v>
      </c>
      <c r="Z92" s="58">
        <v>2018511</v>
      </c>
      <c r="AA92" s="16">
        <f t="shared" si="10"/>
        <v>35.60873336830961</v>
      </c>
      <c r="AC92" s="13">
        <v>18177</v>
      </c>
      <c r="AD92" s="13" t="s">
        <v>410</v>
      </c>
      <c r="AE92" s="16" t="s">
        <v>499</v>
      </c>
      <c r="AF92" s="16">
        <v>2</v>
      </c>
      <c r="AH92" s="13">
        <v>18177</v>
      </c>
      <c r="AI92" s="13" t="s">
        <v>410</v>
      </c>
      <c r="AJ92" s="16" t="s">
        <v>499</v>
      </c>
      <c r="AK92" s="13">
        <v>50</v>
      </c>
    </row>
    <row r="93" spans="1:37" ht="15">
      <c r="A93" s="51" t="s">
        <v>716</v>
      </c>
      <c r="B93" s="51" t="s">
        <v>500</v>
      </c>
      <c r="C93" s="52">
        <v>10</v>
      </c>
      <c r="D93" s="51">
        <v>0</v>
      </c>
      <c r="E93" s="51">
        <v>4</v>
      </c>
      <c r="F93" s="51">
        <v>2</v>
      </c>
      <c r="G93" s="51">
        <v>4</v>
      </c>
      <c r="H93" s="52">
        <v>457</v>
      </c>
      <c r="I93" s="51">
        <v>106</v>
      </c>
      <c r="J93" s="51">
        <v>329</v>
      </c>
      <c r="K93" s="51">
        <v>22</v>
      </c>
      <c r="L93" s="16">
        <f t="shared" si="11"/>
        <v>467</v>
      </c>
      <c r="M93" s="16">
        <v>27729</v>
      </c>
      <c r="N93" s="16">
        <f t="shared" si="12"/>
        <v>0.01684157380359912</v>
      </c>
      <c r="P93" s="51" t="s">
        <v>716</v>
      </c>
      <c r="Q93" s="16" t="s">
        <v>500</v>
      </c>
      <c r="R93" s="57">
        <v>5843414</v>
      </c>
      <c r="S93" s="57">
        <v>2640478</v>
      </c>
      <c r="T93" s="16"/>
      <c r="U93" s="57"/>
      <c r="V93" s="57">
        <v>15597799</v>
      </c>
      <c r="W93" s="16">
        <f t="shared" si="8"/>
        <v>24081691</v>
      </c>
      <c r="X93" s="16">
        <v>27636</v>
      </c>
      <c r="Y93" s="16">
        <f t="shared" si="9"/>
        <v>871.388442611087</v>
      </c>
      <c r="Z93" s="58">
        <v>859810</v>
      </c>
      <c r="AA93" s="16">
        <f t="shared" si="10"/>
        <v>28.008154127074587</v>
      </c>
      <c r="AC93" s="13">
        <v>18179</v>
      </c>
      <c r="AD93" s="13" t="s">
        <v>410</v>
      </c>
      <c r="AE93" s="16" t="s">
        <v>500</v>
      </c>
      <c r="AF93" s="16">
        <v>1</v>
      </c>
      <c r="AH93" s="13">
        <v>18179</v>
      </c>
      <c r="AI93" s="13" t="s">
        <v>410</v>
      </c>
      <c r="AJ93" s="16" t="s">
        <v>500</v>
      </c>
      <c r="AK93" s="13">
        <v>1</v>
      </c>
    </row>
    <row r="94" spans="1:37" ht="15">
      <c r="A94" s="51" t="s">
        <v>717</v>
      </c>
      <c r="B94" s="51" t="s">
        <v>501</v>
      </c>
      <c r="C94" s="52">
        <v>8</v>
      </c>
      <c r="D94" s="51">
        <v>1</v>
      </c>
      <c r="E94" s="51">
        <v>0</v>
      </c>
      <c r="F94" s="51">
        <v>2</v>
      </c>
      <c r="G94" s="51">
        <v>5</v>
      </c>
      <c r="H94" s="52">
        <v>238</v>
      </c>
      <c r="I94" s="51">
        <v>50</v>
      </c>
      <c r="J94" s="51">
        <v>181</v>
      </c>
      <c r="K94" s="51">
        <v>7</v>
      </c>
      <c r="L94" s="16">
        <f t="shared" si="11"/>
        <v>246</v>
      </c>
      <c r="M94" s="16">
        <v>23811</v>
      </c>
      <c r="N94" s="16">
        <f t="shared" si="12"/>
        <v>0.010331359455713746</v>
      </c>
      <c r="P94" s="51" t="s">
        <v>717</v>
      </c>
      <c r="Q94" s="16" t="s">
        <v>501</v>
      </c>
      <c r="R94" s="57">
        <v>4452009</v>
      </c>
      <c r="S94" s="57">
        <v>1428197</v>
      </c>
      <c r="T94" s="16"/>
      <c r="U94" s="57">
        <v>141214</v>
      </c>
      <c r="V94" s="57">
        <v>22824505</v>
      </c>
      <c r="W94" s="16">
        <f t="shared" si="8"/>
        <v>28845925</v>
      </c>
      <c r="X94" s="16">
        <v>24643</v>
      </c>
      <c r="Y94" s="16">
        <f t="shared" si="9"/>
        <v>1170.5524895507851</v>
      </c>
      <c r="Z94" s="58">
        <v>781124</v>
      </c>
      <c r="AA94" s="16">
        <f t="shared" si="10"/>
        <v>36.928739867165774</v>
      </c>
      <c r="AC94" s="13">
        <v>18181</v>
      </c>
      <c r="AD94" s="13" t="s">
        <v>410</v>
      </c>
      <c r="AE94" s="16" t="s">
        <v>501</v>
      </c>
      <c r="AF94" s="16">
        <v>1</v>
      </c>
      <c r="AH94" s="13">
        <v>18181</v>
      </c>
      <c r="AI94" s="13" t="s">
        <v>410</v>
      </c>
      <c r="AJ94" s="16" t="s">
        <v>501</v>
      </c>
      <c r="AK94" s="13">
        <v>50</v>
      </c>
    </row>
    <row r="95" spans="1:37" ht="15">
      <c r="A95" s="51" t="s">
        <v>718</v>
      </c>
      <c r="B95" s="51" t="s">
        <v>502</v>
      </c>
      <c r="C95" s="52">
        <v>9</v>
      </c>
      <c r="D95" s="51">
        <v>0</v>
      </c>
      <c r="E95" s="51">
        <v>2</v>
      </c>
      <c r="F95" s="51">
        <v>1</v>
      </c>
      <c r="G95" s="51">
        <v>6</v>
      </c>
      <c r="H95" s="52">
        <v>181</v>
      </c>
      <c r="I95" s="51">
        <v>28</v>
      </c>
      <c r="J95" s="51">
        <v>140</v>
      </c>
      <c r="K95" s="51">
        <v>13</v>
      </c>
      <c r="L95" s="16">
        <f t="shared" si="11"/>
        <v>190</v>
      </c>
      <c r="M95" s="16">
        <v>32748</v>
      </c>
      <c r="N95" s="16">
        <f t="shared" si="12"/>
        <v>0.00580188103090265</v>
      </c>
      <c r="P95" s="51" t="s">
        <v>718</v>
      </c>
      <c r="Q95" s="16" t="s">
        <v>502</v>
      </c>
      <c r="R95" s="57">
        <v>8757850</v>
      </c>
      <c r="S95" s="57">
        <v>2040966</v>
      </c>
      <c r="T95" s="16"/>
      <c r="U95" s="16"/>
      <c r="V95" s="57">
        <v>20831701</v>
      </c>
      <c r="W95" s="16">
        <f t="shared" si="8"/>
        <v>31630517</v>
      </c>
      <c r="X95" s="16">
        <v>33292</v>
      </c>
      <c r="Y95" s="16">
        <f t="shared" si="9"/>
        <v>950.0936260963595</v>
      </c>
      <c r="Z95" s="58">
        <v>1029909</v>
      </c>
      <c r="AA95" s="16">
        <f t="shared" si="10"/>
        <v>30.71195319198104</v>
      </c>
      <c r="AC95" s="13">
        <v>18183</v>
      </c>
      <c r="AD95" s="13" t="s">
        <v>410</v>
      </c>
      <c r="AE95" s="16" t="s">
        <v>502</v>
      </c>
      <c r="AF95" s="16">
        <v>0</v>
      </c>
      <c r="AH95" s="13">
        <v>18183</v>
      </c>
      <c r="AI95" s="13" t="s">
        <v>410</v>
      </c>
      <c r="AJ95" s="16" t="s">
        <v>502</v>
      </c>
      <c r="AK95" s="13">
        <v>1</v>
      </c>
    </row>
  </sheetData>
  <sheetProtection/>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theme="6" tint="0.39998000860214233"/>
  </sheetPr>
  <dimension ref="A1:AN97"/>
  <sheetViews>
    <sheetView zoomScale="80" zoomScaleNormal="80" zoomScalePageLayoutView="0" workbookViewId="0" topLeftCell="Q1">
      <selection activeCell="AK13" sqref="AK13"/>
    </sheetView>
  </sheetViews>
  <sheetFormatPr defaultColWidth="9.140625" defaultRowHeight="15"/>
  <cols>
    <col min="1" max="2" width="9.140625" style="25" customWidth="1"/>
    <col min="3" max="3" width="13.140625" style="25" customWidth="1"/>
    <col min="4" max="4" width="9.7109375" style="65" customWidth="1"/>
    <col min="5" max="5" width="12.00390625" style="66" bestFit="1" customWidth="1"/>
    <col min="6" max="6" width="12.00390625" style="66" customWidth="1"/>
    <col min="7" max="7" width="10.57421875" style="25" customWidth="1"/>
    <col min="8" max="8" width="9.140625" style="26" customWidth="1"/>
    <col min="9" max="9" width="10.7109375" style="26" customWidth="1"/>
    <col min="10" max="10" width="8.57421875" style="65" customWidth="1"/>
    <col min="11" max="11" width="8.00390625" style="66" customWidth="1"/>
    <col min="12" max="12" width="11.28125" style="66" customWidth="1"/>
    <col min="13" max="13" width="11.140625" style="25" customWidth="1"/>
    <col min="14" max="14" width="9.140625" style="26" customWidth="1"/>
    <col min="15" max="15" width="10.7109375" style="26" customWidth="1"/>
    <col min="16" max="16" width="9.140625" style="65" customWidth="1"/>
    <col min="17" max="18" width="9.140625" style="66" customWidth="1"/>
    <col min="19" max="19" width="9.140625" style="25" customWidth="1"/>
    <col min="20" max="20" width="9.140625" style="26" customWidth="1"/>
    <col min="21" max="21" width="13.00390625" style="26" bestFit="1" customWidth="1"/>
    <col min="22" max="22" width="10.57421875" style="25" customWidth="1"/>
    <col min="23" max="24" width="9.140625" style="26" customWidth="1"/>
    <col min="25" max="25" width="2.7109375" style="116" customWidth="1"/>
    <col min="26" max="26" width="12.421875" style="25" bestFit="1" customWidth="1"/>
    <col min="27" max="27" width="11.00390625" style="26" bestFit="1" customWidth="1"/>
    <col min="28" max="28" width="16.57421875" style="26" customWidth="1"/>
    <col min="29" max="29" width="13.140625" style="25" customWidth="1"/>
    <col min="30" max="31" width="9.140625" style="26" customWidth="1"/>
    <col min="32" max="32" width="11.28125" style="65" customWidth="1"/>
    <col min="33" max="34" width="9.140625" style="66" customWidth="1"/>
    <col min="35" max="35" width="3.421875" style="105" customWidth="1"/>
    <col min="36" max="36" width="9.140625" style="25" customWidth="1"/>
    <col min="37" max="37" width="12.8515625" style="25" customWidth="1"/>
    <col min="38" max="16384" width="9.140625" style="25" customWidth="1"/>
  </cols>
  <sheetData>
    <row r="1" spans="1:39" ht="15">
      <c r="A1" s="62" t="s">
        <v>736</v>
      </c>
      <c r="D1" s="127" t="s">
        <v>772</v>
      </c>
      <c r="E1" s="127"/>
      <c r="F1" s="127"/>
      <c r="G1" s="127"/>
      <c r="H1" s="127"/>
      <c r="I1" s="127"/>
      <c r="J1" s="127"/>
      <c r="K1" s="127"/>
      <c r="L1" s="127"/>
      <c r="M1" s="127"/>
      <c r="N1" s="127"/>
      <c r="O1" s="127"/>
      <c r="P1" s="127"/>
      <c r="Q1" s="127"/>
      <c r="R1" s="127"/>
      <c r="S1" s="127"/>
      <c r="T1" s="127"/>
      <c r="U1" s="127"/>
      <c r="V1" s="127"/>
      <c r="W1" s="127"/>
      <c r="X1" s="127"/>
      <c r="Y1" s="105"/>
      <c r="Z1" s="128" t="s">
        <v>773</v>
      </c>
      <c r="AA1" s="128"/>
      <c r="AB1" s="128"/>
      <c r="AC1" s="128"/>
      <c r="AD1" s="128"/>
      <c r="AE1" s="128"/>
      <c r="AF1" s="128"/>
      <c r="AG1" s="128"/>
      <c r="AH1" s="128"/>
      <c r="AI1" s="128"/>
      <c r="AJ1" s="128"/>
      <c r="AK1" s="128"/>
      <c r="AL1" s="128"/>
      <c r="AM1" s="128"/>
    </row>
    <row r="2" spans="3:39" s="95" customFormat="1" ht="15">
      <c r="C2" s="96"/>
      <c r="D2" s="117" t="s">
        <v>742</v>
      </c>
      <c r="E2" s="97"/>
      <c r="F2" s="97"/>
      <c r="G2" s="117" t="s">
        <v>747</v>
      </c>
      <c r="H2" s="97"/>
      <c r="I2" s="97"/>
      <c r="J2" s="117" t="s">
        <v>913</v>
      </c>
      <c r="K2" s="97"/>
      <c r="L2" s="97"/>
      <c r="M2" s="117" t="s">
        <v>748</v>
      </c>
      <c r="N2" s="97"/>
      <c r="O2" s="97"/>
      <c r="P2" s="97" t="s">
        <v>749</v>
      </c>
      <c r="Q2" s="97"/>
      <c r="R2" s="97"/>
      <c r="S2" s="97" t="s">
        <v>751</v>
      </c>
      <c r="T2" s="97"/>
      <c r="U2" s="97"/>
      <c r="V2" s="117" t="s">
        <v>752</v>
      </c>
      <c r="W2" s="97"/>
      <c r="X2" s="97"/>
      <c r="Y2" s="114"/>
      <c r="Z2" s="97" t="s">
        <v>743</v>
      </c>
      <c r="AA2" s="97"/>
      <c r="AB2" s="97"/>
      <c r="AC2" s="117" t="s">
        <v>746</v>
      </c>
      <c r="AD2" s="97"/>
      <c r="AE2" s="97"/>
      <c r="AF2" s="117" t="s">
        <v>745</v>
      </c>
      <c r="AG2" s="97"/>
      <c r="AH2" s="97"/>
      <c r="AI2" s="120"/>
      <c r="AJ2" s="3"/>
      <c r="AK2" s="3"/>
      <c r="AL2" s="129"/>
      <c r="AM2" s="129"/>
    </row>
    <row r="3" spans="1:39" ht="60">
      <c r="A3" s="63" t="s">
        <v>202</v>
      </c>
      <c r="B3" s="6" t="s">
        <v>0</v>
      </c>
      <c r="C3" s="85" t="s">
        <v>740</v>
      </c>
      <c r="D3" s="86" t="s">
        <v>756</v>
      </c>
      <c r="E3" s="86" t="s">
        <v>757</v>
      </c>
      <c r="F3" s="86" t="s">
        <v>758</v>
      </c>
      <c r="G3" s="13" t="s">
        <v>756</v>
      </c>
      <c r="H3" s="13" t="s">
        <v>757</v>
      </c>
      <c r="I3" s="22" t="s">
        <v>761</v>
      </c>
      <c r="J3" s="86" t="s">
        <v>756</v>
      </c>
      <c r="K3" s="86" t="s">
        <v>757</v>
      </c>
      <c r="L3" s="118" t="s">
        <v>759</v>
      </c>
      <c r="M3" s="13" t="s">
        <v>756</v>
      </c>
      <c r="N3" s="13" t="s">
        <v>757</v>
      </c>
      <c r="O3" s="119" t="s">
        <v>763</v>
      </c>
      <c r="P3" s="86" t="s">
        <v>756</v>
      </c>
      <c r="Q3" s="86" t="s">
        <v>757</v>
      </c>
      <c r="R3" s="22" t="s">
        <v>764</v>
      </c>
      <c r="S3" s="13" t="s">
        <v>756</v>
      </c>
      <c r="T3" s="13" t="s">
        <v>757</v>
      </c>
      <c r="U3" s="119" t="s">
        <v>766</v>
      </c>
      <c r="V3" s="13" t="s">
        <v>756</v>
      </c>
      <c r="W3" s="13" t="s">
        <v>757</v>
      </c>
      <c r="X3" s="22" t="s">
        <v>767</v>
      </c>
      <c r="Y3" s="115"/>
      <c r="Z3" s="13" t="s">
        <v>756</v>
      </c>
      <c r="AA3" s="13" t="s">
        <v>757</v>
      </c>
      <c r="AB3" s="13" t="s">
        <v>744</v>
      </c>
      <c r="AC3" s="13" t="s">
        <v>756</v>
      </c>
      <c r="AD3" s="13" t="s">
        <v>757</v>
      </c>
      <c r="AE3" s="13" t="s">
        <v>760</v>
      </c>
      <c r="AF3" s="86" t="s">
        <v>756</v>
      </c>
      <c r="AG3" s="86" t="s">
        <v>757</v>
      </c>
      <c r="AH3" s="86" t="s">
        <v>762</v>
      </c>
      <c r="AJ3" s="100" t="s">
        <v>739</v>
      </c>
      <c r="AK3" s="100" t="s">
        <v>904</v>
      </c>
      <c r="AL3" s="100" t="s">
        <v>741</v>
      </c>
      <c r="AM3" s="100" t="s">
        <v>771</v>
      </c>
    </row>
    <row r="4" spans="1:39" ht="15">
      <c r="A4" s="16" t="s">
        <v>411</v>
      </c>
      <c r="B4" s="13">
        <v>18001</v>
      </c>
      <c r="C4" s="64">
        <v>217535.880702</v>
      </c>
      <c r="D4" s="86">
        <v>22</v>
      </c>
      <c r="E4" s="86">
        <v>305</v>
      </c>
      <c r="F4" s="86">
        <v>0.0014020675532502894</v>
      </c>
      <c r="G4" s="13">
        <v>2</v>
      </c>
      <c r="H4" s="13">
        <v>531.87</v>
      </c>
      <c r="I4" s="13">
        <v>0.002444975965728628</v>
      </c>
      <c r="J4" s="86"/>
      <c r="K4" s="86"/>
      <c r="L4" s="86"/>
      <c r="M4" s="13">
        <v>1</v>
      </c>
      <c r="N4" s="13">
        <v>131</v>
      </c>
      <c r="O4" s="13">
        <v>0.0006021995064779932</v>
      </c>
      <c r="P4" s="86"/>
      <c r="Q4" s="86"/>
      <c r="R4" s="86"/>
      <c r="S4" s="13">
        <v>1</v>
      </c>
      <c r="T4" s="13">
        <v>11</v>
      </c>
      <c r="U4" s="13">
        <v>5.056637077296126E-05</v>
      </c>
      <c r="V4" s="13">
        <v>16</v>
      </c>
      <c r="W4" s="13">
        <v>308</v>
      </c>
      <c r="X4" s="13">
        <v>0.0014158583816429153</v>
      </c>
      <c r="Y4" s="115"/>
      <c r="Z4" s="13"/>
      <c r="AA4" s="13"/>
      <c r="AB4" s="13"/>
      <c r="AC4" s="13">
        <v>2</v>
      </c>
      <c r="AD4" s="13">
        <v>59.97</v>
      </c>
      <c r="AE4" s="13">
        <v>0.0002756786595685897</v>
      </c>
      <c r="AF4" s="86"/>
      <c r="AG4" s="86"/>
      <c r="AH4" s="86"/>
      <c r="AJ4" s="64">
        <v>320.80732900000004</v>
      </c>
      <c r="AK4" s="64">
        <v>217535.880702</v>
      </c>
      <c r="AL4" s="16">
        <v>0.0014747329404452155</v>
      </c>
      <c r="AM4" s="64">
        <v>23.853977999999998</v>
      </c>
    </row>
    <row r="5" spans="1:39" ht="15">
      <c r="A5" s="16" t="s">
        <v>412</v>
      </c>
      <c r="B5" s="13">
        <v>18003</v>
      </c>
      <c r="C5" s="64">
        <v>422380.803495</v>
      </c>
      <c r="D5" s="86">
        <v>96</v>
      </c>
      <c r="E5" s="86">
        <v>3603.140000000001</v>
      </c>
      <c r="F5" s="86">
        <v>0.008530548666477579</v>
      </c>
      <c r="G5" s="13">
        <v>3</v>
      </c>
      <c r="H5" s="13">
        <v>4.72</v>
      </c>
      <c r="I5" s="13">
        <v>1.1174750274975206E-05</v>
      </c>
      <c r="J5" s="86">
        <v>3</v>
      </c>
      <c r="K5" s="86">
        <v>5.609999999999999</v>
      </c>
      <c r="L5" s="86">
        <v>1.328185361072265E-05</v>
      </c>
      <c r="M5" s="13">
        <v>2</v>
      </c>
      <c r="N5" s="13">
        <v>60</v>
      </c>
      <c r="O5" s="13">
        <v>0.00014205191027510857</v>
      </c>
      <c r="P5" s="86">
        <v>1</v>
      </c>
      <c r="Q5" s="86">
        <v>0</v>
      </c>
      <c r="R5" s="86"/>
      <c r="S5" s="13"/>
      <c r="T5" s="13"/>
      <c r="U5" s="13"/>
      <c r="V5" s="13">
        <v>95</v>
      </c>
      <c r="W5" s="13">
        <v>2266</v>
      </c>
      <c r="X5" s="13">
        <v>0.005364827144723266</v>
      </c>
      <c r="Y5" s="115"/>
      <c r="Z5" s="13"/>
      <c r="AA5" s="13"/>
      <c r="AB5" s="13"/>
      <c r="AC5" s="13">
        <v>8</v>
      </c>
      <c r="AD5" s="13">
        <v>455</v>
      </c>
      <c r="AE5" s="13">
        <v>0.0010772269862529065</v>
      </c>
      <c r="AF5" s="86">
        <v>1</v>
      </c>
      <c r="AG5" s="86">
        <v>71</v>
      </c>
      <c r="AH5" s="86">
        <v>0.0001680947604922118</v>
      </c>
      <c r="AJ5" s="64">
        <v>2412.7310690000004</v>
      </c>
      <c r="AK5" s="64">
        <v>422380.803495</v>
      </c>
      <c r="AL5" s="16">
        <v>0.00571221762219258</v>
      </c>
      <c r="AM5" s="64">
        <v>201.29341700000003</v>
      </c>
    </row>
    <row r="6" spans="1:39" ht="15">
      <c r="A6" s="16" t="s">
        <v>413</v>
      </c>
      <c r="B6" s="13">
        <v>18005</v>
      </c>
      <c r="C6" s="64">
        <v>261969.947379</v>
      </c>
      <c r="D6" s="86">
        <v>29</v>
      </c>
      <c r="E6" s="86">
        <v>523</v>
      </c>
      <c r="F6" s="86">
        <v>0.001996412203890547</v>
      </c>
      <c r="G6" s="13"/>
      <c r="H6" s="13"/>
      <c r="I6" s="13"/>
      <c r="J6" s="86">
        <v>3</v>
      </c>
      <c r="K6" s="86">
        <v>4.7299999999999995</v>
      </c>
      <c r="L6" s="86">
        <v>1.8055506165205137E-05</v>
      </c>
      <c r="M6" s="13">
        <v>2</v>
      </c>
      <c r="N6" s="13">
        <v>40.5</v>
      </c>
      <c r="O6" s="13">
        <v>0.00015459788576972688</v>
      </c>
      <c r="P6" s="86"/>
      <c r="Q6" s="86"/>
      <c r="R6" s="86"/>
      <c r="S6" s="13"/>
      <c r="T6" s="13"/>
      <c r="U6" s="13"/>
      <c r="V6" s="13">
        <v>24</v>
      </c>
      <c r="W6" s="13">
        <v>261</v>
      </c>
      <c r="X6" s="13">
        <v>0.0009962974860715731</v>
      </c>
      <c r="Y6" s="115"/>
      <c r="Z6" s="13"/>
      <c r="AA6" s="13"/>
      <c r="AB6" s="13"/>
      <c r="AC6" s="13">
        <v>1</v>
      </c>
      <c r="AD6" s="13">
        <v>20</v>
      </c>
      <c r="AE6" s="13">
        <v>7.634463494801327E-05</v>
      </c>
      <c r="AF6" s="86">
        <v>3</v>
      </c>
      <c r="AG6" s="86">
        <v>877.12</v>
      </c>
      <c r="AH6" s="86">
        <v>0.00334817031028007</v>
      </c>
      <c r="AJ6" s="64">
        <v>1557.3281749999996</v>
      </c>
      <c r="AK6" s="64">
        <v>261969.947379</v>
      </c>
      <c r="AL6" s="16">
        <v>0.005944682550731535</v>
      </c>
      <c r="AM6" s="64">
        <v>138.54546000000005</v>
      </c>
    </row>
    <row r="7" spans="1:39" ht="15">
      <c r="A7" s="16" t="s">
        <v>414</v>
      </c>
      <c r="B7" s="13">
        <v>18007</v>
      </c>
      <c r="C7" s="64">
        <v>259953.24681</v>
      </c>
      <c r="D7" s="86">
        <v>6</v>
      </c>
      <c r="E7" s="86">
        <v>37.42</v>
      </c>
      <c r="F7" s="86">
        <v>0.00014394896181985488</v>
      </c>
      <c r="G7" s="13">
        <v>1</v>
      </c>
      <c r="H7" s="13">
        <v>2</v>
      </c>
      <c r="I7" s="13">
        <v>7.69369117155825E-06</v>
      </c>
      <c r="J7" s="86"/>
      <c r="K7" s="86"/>
      <c r="L7" s="86"/>
      <c r="M7" s="13"/>
      <c r="N7" s="13"/>
      <c r="O7" s="13"/>
      <c r="P7" s="86"/>
      <c r="Q7" s="86"/>
      <c r="R7" s="86"/>
      <c r="S7" s="13"/>
      <c r="T7" s="13"/>
      <c r="U7" s="13"/>
      <c r="V7" s="13">
        <v>5</v>
      </c>
      <c r="W7" s="13">
        <v>104</v>
      </c>
      <c r="X7" s="13">
        <v>0.000400071940921029</v>
      </c>
      <c r="Y7" s="115"/>
      <c r="Z7" s="13"/>
      <c r="AA7" s="13"/>
      <c r="AB7" s="13"/>
      <c r="AC7" s="13"/>
      <c r="AD7" s="13"/>
      <c r="AE7" s="13"/>
      <c r="AF7" s="86">
        <v>15</v>
      </c>
      <c r="AG7" s="86">
        <v>1715</v>
      </c>
      <c r="AH7" s="86">
        <v>0.006597340179611199</v>
      </c>
      <c r="AJ7" s="64">
        <v>58.27346300000001</v>
      </c>
      <c r="AK7" s="64">
        <v>259953.24681</v>
      </c>
      <c r="AL7" s="16">
        <v>0.0002241690139096132</v>
      </c>
      <c r="AM7" s="64">
        <v>6.297946</v>
      </c>
    </row>
    <row r="8" spans="1:39" ht="15">
      <c r="A8" s="16" t="s">
        <v>415</v>
      </c>
      <c r="B8" s="13">
        <v>18009</v>
      </c>
      <c r="C8" s="64">
        <v>105978.737305</v>
      </c>
      <c r="D8" s="86">
        <v>11</v>
      </c>
      <c r="E8" s="86">
        <v>69</v>
      </c>
      <c r="F8" s="86">
        <v>0.0006510739961113372</v>
      </c>
      <c r="G8" s="13"/>
      <c r="H8" s="13"/>
      <c r="I8" s="13"/>
      <c r="J8" s="86"/>
      <c r="K8" s="86"/>
      <c r="L8" s="86"/>
      <c r="M8" s="13">
        <v>1</v>
      </c>
      <c r="N8" s="13">
        <v>18</v>
      </c>
      <c r="O8" s="13">
        <v>0.00016984539028991406</v>
      </c>
      <c r="P8" s="86"/>
      <c r="Q8" s="86"/>
      <c r="R8" s="86"/>
      <c r="S8" s="13"/>
      <c r="T8" s="13"/>
      <c r="U8" s="13"/>
      <c r="V8" s="13">
        <v>8</v>
      </c>
      <c r="W8" s="13">
        <v>49</v>
      </c>
      <c r="X8" s="13">
        <v>0.00046235689578921047</v>
      </c>
      <c r="Y8" s="115"/>
      <c r="Z8" s="13"/>
      <c r="AA8" s="13"/>
      <c r="AB8" s="13"/>
      <c r="AC8" s="13"/>
      <c r="AD8" s="13"/>
      <c r="AE8" s="13"/>
      <c r="AF8" s="86"/>
      <c r="AG8" s="86"/>
      <c r="AH8" s="86"/>
      <c r="AJ8" s="64">
        <v>189.061847</v>
      </c>
      <c r="AK8" s="64">
        <v>105978.737305</v>
      </c>
      <c r="AL8" s="16">
        <v>0.0017839601773692788</v>
      </c>
      <c r="AM8" s="64">
        <v>18.699778999999996</v>
      </c>
    </row>
    <row r="9" spans="1:39" ht="15">
      <c r="A9" s="16" t="s">
        <v>416</v>
      </c>
      <c r="B9" s="13">
        <v>18011</v>
      </c>
      <c r="C9" s="64">
        <v>270766.078885</v>
      </c>
      <c r="D9" s="86">
        <v>30</v>
      </c>
      <c r="E9" s="86">
        <v>447.55</v>
      </c>
      <c r="F9" s="86">
        <v>0.0016529027633113665</v>
      </c>
      <c r="G9" s="13"/>
      <c r="H9" s="13"/>
      <c r="I9" s="13"/>
      <c r="J9" s="86"/>
      <c r="K9" s="86"/>
      <c r="L9" s="86"/>
      <c r="M9" s="13">
        <v>1</v>
      </c>
      <c r="N9" s="13">
        <v>80</v>
      </c>
      <c r="O9" s="13">
        <v>0.00029545798472776076</v>
      </c>
      <c r="P9" s="86">
        <v>2</v>
      </c>
      <c r="Q9" s="86">
        <v>44</v>
      </c>
      <c r="R9" s="86">
        <v>0.00016250189160026842</v>
      </c>
      <c r="S9" s="13"/>
      <c r="T9" s="13"/>
      <c r="U9" s="13"/>
      <c r="V9" s="13">
        <v>16</v>
      </c>
      <c r="W9" s="13">
        <v>219</v>
      </c>
      <c r="X9" s="13">
        <v>0.0008088162331922451</v>
      </c>
      <c r="Y9" s="115"/>
      <c r="Z9" s="13"/>
      <c r="AA9" s="13"/>
      <c r="AB9" s="13"/>
      <c r="AC9" s="13">
        <v>1</v>
      </c>
      <c r="AD9" s="13">
        <v>10</v>
      </c>
      <c r="AE9" s="13">
        <v>3.6932248090970095E-05</v>
      </c>
      <c r="AF9" s="86">
        <v>1</v>
      </c>
      <c r="AG9" s="86">
        <v>28.38</v>
      </c>
      <c r="AH9" s="86">
        <v>0.00010481372008217312</v>
      </c>
      <c r="AJ9" s="64">
        <v>236.43489800000003</v>
      </c>
      <c r="AK9" s="64">
        <v>270766.078885</v>
      </c>
      <c r="AL9" s="16">
        <v>0.000873207231029921</v>
      </c>
      <c r="AM9" s="64">
        <v>21.294271999999996</v>
      </c>
    </row>
    <row r="10" spans="1:39" ht="15">
      <c r="A10" s="16" t="s">
        <v>417</v>
      </c>
      <c r="B10" s="13">
        <v>18013</v>
      </c>
      <c r="C10" s="64">
        <v>202554.159774</v>
      </c>
      <c r="D10" s="86">
        <v>4</v>
      </c>
      <c r="E10" s="86">
        <v>15997.77</v>
      </c>
      <c r="F10" s="86">
        <v>0.07898020962812874</v>
      </c>
      <c r="G10" s="13">
        <v>1</v>
      </c>
      <c r="H10" s="13">
        <v>211</v>
      </c>
      <c r="I10" s="13">
        <v>0.0010416967009486424</v>
      </c>
      <c r="J10" s="86">
        <v>3</v>
      </c>
      <c r="K10" s="86">
        <v>6516.94</v>
      </c>
      <c r="L10" s="86">
        <v>0.03217381468379263</v>
      </c>
      <c r="M10" s="13">
        <v>4</v>
      </c>
      <c r="N10" s="13">
        <v>84</v>
      </c>
      <c r="O10" s="13">
        <v>0.00041470389990372493</v>
      </c>
      <c r="P10" s="86">
        <v>1</v>
      </c>
      <c r="Q10" s="86">
        <v>542.69</v>
      </c>
      <c r="R10" s="86">
        <v>0.00267923404093753</v>
      </c>
      <c r="S10" s="13"/>
      <c r="T10" s="13"/>
      <c r="U10" s="13"/>
      <c r="V10" s="13">
        <v>5</v>
      </c>
      <c r="W10" s="13">
        <v>94</v>
      </c>
      <c r="X10" s="13">
        <v>0.00046407341179702553</v>
      </c>
      <c r="Y10" s="115"/>
      <c r="Z10" s="13">
        <v>2</v>
      </c>
      <c r="AA10" s="13">
        <v>42450.16</v>
      </c>
      <c r="AB10" s="13">
        <v>0.2095743678992513</v>
      </c>
      <c r="AC10" s="13">
        <v>6</v>
      </c>
      <c r="AD10" s="13">
        <v>1553.77</v>
      </c>
      <c r="AE10" s="13">
        <v>0.007670886649445365</v>
      </c>
      <c r="AF10" s="86"/>
      <c r="AG10" s="86"/>
      <c r="AH10" s="86"/>
      <c r="AJ10" s="64">
        <v>2814.057170000001</v>
      </c>
      <c r="AK10" s="64">
        <v>202554.159774</v>
      </c>
      <c r="AL10" s="16">
        <v>0.013892862892274283</v>
      </c>
      <c r="AM10" s="64">
        <v>131.721546</v>
      </c>
    </row>
    <row r="11" spans="1:39" ht="15">
      <c r="A11" s="16" t="s">
        <v>418</v>
      </c>
      <c r="B11" s="13">
        <v>18015</v>
      </c>
      <c r="C11" s="64">
        <v>239791.628087</v>
      </c>
      <c r="D11" s="86">
        <v>10</v>
      </c>
      <c r="E11" s="86">
        <v>111.5</v>
      </c>
      <c r="F11" s="86">
        <v>0.00046498704266500135</v>
      </c>
      <c r="G11" s="13">
        <v>1</v>
      </c>
      <c r="H11" s="13">
        <v>3</v>
      </c>
      <c r="I11" s="13">
        <v>1.2510862134484341E-05</v>
      </c>
      <c r="J11" s="86">
        <v>3</v>
      </c>
      <c r="K11" s="86">
        <v>10.9</v>
      </c>
      <c r="L11" s="86">
        <v>4.545613242195978E-05</v>
      </c>
      <c r="M11" s="13">
        <v>2</v>
      </c>
      <c r="N11" s="13">
        <v>57</v>
      </c>
      <c r="O11" s="13">
        <v>0.0002377063805552025</v>
      </c>
      <c r="P11" s="86">
        <v>1</v>
      </c>
      <c r="Q11" s="86">
        <v>0</v>
      </c>
      <c r="R11" s="86"/>
      <c r="S11" s="13"/>
      <c r="T11" s="13"/>
      <c r="U11" s="13"/>
      <c r="V11" s="13">
        <v>4</v>
      </c>
      <c r="W11" s="13">
        <v>87</v>
      </c>
      <c r="X11" s="13">
        <v>0.0003628150019000459</v>
      </c>
      <c r="Y11" s="115"/>
      <c r="Z11" s="13"/>
      <c r="AA11" s="13"/>
      <c r="AB11" s="13"/>
      <c r="AC11" s="13">
        <v>1</v>
      </c>
      <c r="AD11" s="13">
        <v>71.61</v>
      </c>
      <c r="AE11" s="13">
        <v>0.00029863427915014125</v>
      </c>
      <c r="AF11" s="86">
        <v>3</v>
      </c>
      <c r="AG11" s="86">
        <v>187.85999999999999</v>
      </c>
      <c r="AH11" s="86">
        <v>0.0007834301868614094</v>
      </c>
      <c r="AJ11" s="64">
        <v>1802.1484449999998</v>
      </c>
      <c r="AK11" s="64">
        <v>239791.628087</v>
      </c>
      <c r="AL11" s="16">
        <v>0.007515476913756778</v>
      </c>
      <c r="AM11" s="64">
        <v>140.667271</v>
      </c>
    </row>
    <row r="12" spans="1:39" ht="15">
      <c r="A12" s="16" t="s">
        <v>419</v>
      </c>
      <c r="B12" s="13">
        <v>18017</v>
      </c>
      <c r="C12" s="64">
        <v>265340.944688</v>
      </c>
      <c r="D12" s="86">
        <v>23</v>
      </c>
      <c r="E12" s="86">
        <v>692.5699999999999</v>
      </c>
      <c r="F12" s="86">
        <v>0.0026101135684669977</v>
      </c>
      <c r="G12" s="13"/>
      <c r="H12" s="13"/>
      <c r="I12" s="13"/>
      <c r="J12" s="86">
        <v>2</v>
      </c>
      <c r="K12" s="86">
        <v>2</v>
      </c>
      <c r="L12" s="86">
        <v>7.537472222207135E-06</v>
      </c>
      <c r="M12" s="13">
        <v>3</v>
      </c>
      <c r="N12" s="13">
        <v>109</v>
      </c>
      <c r="O12" s="13">
        <v>0.00041079223611028887</v>
      </c>
      <c r="P12" s="86"/>
      <c r="Q12" s="86"/>
      <c r="R12" s="86"/>
      <c r="S12" s="13"/>
      <c r="T12" s="13"/>
      <c r="U12" s="13"/>
      <c r="V12" s="13">
        <v>15</v>
      </c>
      <c r="W12" s="13">
        <v>135</v>
      </c>
      <c r="X12" s="13">
        <v>0.0005087793749989816</v>
      </c>
      <c r="Y12" s="115"/>
      <c r="Z12" s="13"/>
      <c r="AA12" s="13"/>
      <c r="AB12" s="13"/>
      <c r="AC12" s="13"/>
      <c r="AD12" s="13"/>
      <c r="AE12" s="13"/>
      <c r="AF12" s="86"/>
      <c r="AG12" s="86"/>
      <c r="AH12" s="86"/>
      <c r="AJ12" s="64">
        <v>1320.6033779999996</v>
      </c>
      <c r="AK12" s="64">
        <v>265340.944688</v>
      </c>
      <c r="AL12" s="16">
        <v>0.004977005639113953</v>
      </c>
      <c r="AM12" s="64">
        <v>110.87153300000001</v>
      </c>
    </row>
    <row r="13" spans="1:39" ht="15">
      <c r="A13" s="16" t="s">
        <v>420</v>
      </c>
      <c r="B13" s="13">
        <v>18019</v>
      </c>
      <c r="C13" s="64">
        <v>240908.569829</v>
      </c>
      <c r="D13" s="86">
        <v>53</v>
      </c>
      <c r="E13" s="86">
        <v>4680.67</v>
      </c>
      <c r="F13" s="86">
        <v>0.01942923825135154</v>
      </c>
      <c r="G13" s="13">
        <v>4</v>
      </c>
      <c r="H13" s="13">
        <v>13.629999999999999</v>
      </c>
      <c r="I13" s="13">
        <v>5.6577480866184E-05</v>
      </c>
      <c r="J13" s="86">
        <v>5</v>
      </c>
      <c r="K13" s="86">
        <v>40.25</v>
      </c>
      <c r="L13" s="86">
        <v>0.00016707583307878988</v>
      </c>
      <c r="M13" s="13">
        <v>2</v>
      </c>
      <c r="N13" s="13">
        <v>39.5</v>
      </c>
      <c r="O13" s="13">
        <v>0.00016396261879781865</v>
      </c>
      <c r="P13" s="86"/>
      <c r="Q13" s="86"/>
      <c r="R13" s="86"/>
      <c r="S13" s="13"/>
      <c r="T13" s="13"/>
      <c r="U13" s="13"/>
      <c r="V13" s="13">
        <v>26</v>
      </c>
      <c r="W13" s="13">
        <v>323.25</v>
      </c>
      <c r="X13" s="13">
        <v>0.0013417953550986046</v>
      </c>
      <c r="Y13" s="115"/>
      <c r="Z13" s="13">
        <v>1</v>
      </c>
      <c r="AA13" s="13">
        <v>14854.01</v>
      </c>
      <c r="AB13" s="13">
        <v>0.061658288082252814</v>
      </c>
      <c r="AC13" s="13">
        <v>3</v>
      </c>
      <c r="AD13" s="13">
        <v>334.88</v>
      </c>
      <c r="AE13" s="13">
        <v>0.001390070931215532</v>
      </c>
      <c r="AF13" s="86"/>
      <c r="AG13" s="86"/>
      <c r="AH13" s="86"/>
      <c r="AJ13" s="64">
        <v>1447.2465800000004</v>
      </c>
      <c r="AK13" s="64">
        <v>240908.569829</v>
      </c>
      <c r="AL13" s="16">
        <v>0.006007451627923717</v>
      </c>
      <c r="AM13" s="64">
        <v>173.58738899999997</v>
      </c>
    </row>
    <row r="14" spans="1:39" ht="15">
      <c r="A14" s="16" t="s">
        <v>421</v>
      </c>
      <c r="B14" s="13">
        <v>18021</v>
      </c>
      <c r="C14" s="64">
        <v>230392.769327</v>
      </c>
      <c r="D14" s="86">
        <v>15</v>
      </c>
      <c r="E14" s="86">
        <v>645.0899999999999</v>
      </c>
      <c r="F14" s="86">
        <v>0.0027999576631001547</v>
      </c>
      <c r="G14" s="13"/>
      <c r="H14" s="13"/>
      <c r="I14" s="13"/>
      <c r="J14" s="86"/>
      <c r="K14" s="86"/>
      <c r="L14" s="86"/>
      <c r="M14" s="13">
        <v>1</v>
      </c>
      <c r="N14" s="13">
        <v>25</v>
      </c>
      <c r="O14" s="13">
        <v>0.0001085103498387882</v>
      </c>
      <c r="P14" s="86"/>
      <c r="Q14" s="86"/>
      <c r="R14" s="86"/>
      <c r="S14" s="13"/>
      <c r="T14" s="13"/>
      <c r="U14" s="13"/>
      <c r="V14" s="13">
        <v>9</v>
      </c>
      <c r="W14" s="13">
        <v>81</v>
      </c>
      <c r="X14" s="13">
        <v>0.00035157353347767376</v>
      </c>
      <c r="Y14" s="115"/>
      <c r="Z14" s="13"/>
      <c r="AA14" s="13"/>
      <c r="AB14" s="13"/>
      <c r="AC14" s="13"/>
      <c r="AD14" s="13"/>
      <c r="AE14" s="13"/>
      <c r="AF14" s="86">
        <v>1</v>
      </c>
      <c r="AG14" s="86">
        <v>2291.23</v>
      </c>
      <c r="AH14" s="86">
        <v>0.009944886754445067</v>
      </c>
      <c r="AJ14" s="64">
        <v>1788.3321190000001</v>
      </c>
      <c r="AK14" s="64">
        <v>230392.769327</v>
      </c>
      <c r="AL14" s="16">
        <v>0.007762101754425257</v>
      </c>
      <c r="AM14" s="64">
        <v>243.01340499999998</v>
      </c>
    </row>
    <row r="15" spans="1:39" ht="15">
      <c r="A15" s="16" t="s">
        <v>422</v>
      </c>
      <c r="B15" s="13">
        <v>18023</v>
      </c>
      <c r="C15" s="64">
        <v>259162.441779</v>
      </c>
      <c r="D15" s="86">
        <v>15</v>
      </c>
      <c r="E15" s="86">
        <v>203</v>
      </c>
      <c r="F15" s="86">
        <v>0.0007832925118567437</v>
      </c>
      <c r="G15" s="13"/>
      <c r="H15" s="13"/>
      <c r="I15" s="13"/>
      <c r="J15" s="86"/>
      <c r="K15" s="86"/>
      <c r="L15" s="86"/>
      <c r="M15" s="13">
        <v>2</v>
      </c>
      <c r="N15" s="13">
        <v>42</v>
      </c>
      <c r="O15" s="13">
        <v>0.0001620605196944987</v>
      </c>
      <c r="P15" s="86"/>
      <c r="Q15" s="86"/>
      <c r="R15" s="86"/>
      <c r="S15" s="13"/>
      <c r="T15" s="13"/>
      <c r="U15" s="13"/>
      <c r="V15" s="13">
        <v>11</v>
      </c>
      <c r="W15" s="13">
        <v>221</v>
      </c>
      <c r="X15" s="13">
        <v>0.0008527470202972431</v>
      </c>
      <c r="Y15" s="115"/>
      <c r="Z15" s="13"/>
      <c r="AA15" s="13"/>
      <c r="AB15" s="13"/>
      <c r="AC15" s="13">
        <v>1</v>
      </c>
      <c r="AD15" s="13">
        <v>30.79</v>
      </c>
      <c r="AE15" s="13">
        <v>0.00011880579527127654</v>
      </c>
      <c r="AF15" s="86"/>
      <c r="AG15" s="86"/>
      <c r="AH15" s="86"/>
      <c r="AJ15" s="64">
        <v>114.075405</v>
      </c>
      <c r="AK15" s="64">
        <v>259162.441779</v>
      </c>
      <c r="AL15" s="16">
        <v>0.00044016950996810515</v>
      </c>
      <c r="AM15" s="64">
        <v>8.13342</v>
      </c>
    </row>
    <row r="16" spans="1:39" ht="15">
      <c r="A16" s="16" t="s">
        <v>423</v>
      </c>
      <c r="B16" s="13">
        <v>18025</v>
      </c>
      <c r="C16" s="64">
        <v>197464.897706</v>
      </c>
      <c r="D16" s="86">
        <v>14</v>
      </c>
      <c r="E16" s="86">
        <v>6545.830000000001</v>
      </c>
      <c r="F16" s="86">
        <v>0.03314933477313981</v>
      </c>
      <c r="G16" s="13">
        <v>1</v>
      </c>
      <c r="H16" s="13">
        <v>25</v>
      </c>
      <c r="I16" s="13">
        <v>0.00012660478034542526</v>
      </c>
      <c r="J16" s="86">
        <v>8</v>
      </c>
      <c r="K16" s="86">
        <v>33</v>
      </c>
      <c r="L16" s="86">
        <v>0.00016711831005596136</v>
      </c>
      <c r="M16" s="13">
        <v>1</v>
      </c>
      <c r="N16" s="13">
        <v>10</v>
      </c>
      <c r="O16" s="13">
        <v>5.064191213817011E-05</v>
      </c>
      <c r="P16" s="86">
        <v>1</v>
      </c>
      <c r="Q16" s="86">
        <v>0</v>
      </c>
      <c r="R16" s="86"/>
      <c r="S16" s="13"/>
      <c r="T16" s="13"/>
      <c r="U16" s="13"/>
      <c r="V16" s="13">
        <v>6</v>
      </c>
      <c r="W16" s="13">
        <v>48</v>
      </c>
      <c r="X16" s="13">
        <v>0.00024308117826321652</v>
      </c>
      <c r="Y16" s="115"/>
      <c r="Z16" s="13">
        <v>2</v>
      </c>
      <c r="AA16" s="13">
        <v>35891.8</v>
      </c>
      <c r="AB16" s="13">
        <v>0.1817629382080774</v>
      </c>
      <c r="AC16" s="13">
        <v>4</v>
      </c>
      <c r="AD16" s="13">
        <v>1599.0900000000001</v>
      </c>
      <c r="AE16" s="13">
        <v>0.008098097528102645</v>
      </c>
      <c r="AF16" s="86"/>
      <c r="AG16" s="86"/>
      <c r="AH16" s="86"/>
      <c r="AJ16" s="64">
        <v>1947.122946</v>
      </c>
      <c r="AK16" s="64">
        <v>197464.897706</v>
      </c>
      <c r="AL16" s="16">
        <v>0.009860602915354694</v>
      </c>
      <c r="AM16" s="64">
        <v>144.432871</v>
      </c>
    </row>
    <row r="17" spans="1:39" ht="15">
      <c r="A17" s="16" t="s">
        <v>424</v>
      </c>
      <c r="B17" s="13">
        <v>18027</v>
      </c>
      <c r="C17" s="64">
        <v>279237.601285</v>
      </c>
      <c r="D17" s="86">
        <v>9</v>
      </c>
      <c r="E17" s="86">
        <v>335.51</v>
      </c>
      <c r="F17" s="86">
        <v>0.0012015215660643294</v>
      </c>
      <c r="G17" s="13"/>
      <c r="H17" s="13"/>
      <c r="I17" s="13"/>
      <c r="J17" s="86">
        <v>5</v>
      </c>
      <c r="K17" s="86">
        <v>5.47</v>
      </c>
      <c r="L17" s="86">
        <v>1.958905238702835E-05</v>
      </c>
      <c r="M17" s="13">
        <v>3</v>
      </c>
      <c r="N17" s="13">
        <v>71</v>
      </c>
      <c r="O17" s="13">
        <v>0.00025426375127587074</v>
      </c>
      <c r="P17" s="86"/>
      <c r="Q17" s="86"/>
      <c r="R17" s="86"/>
      <c r="S17" s="13"/>
      <c r="T17" s="13"/>
      <c r="U17" s="13"/>
      <c r="V17" s="13">
        <v>14</v>
      </c>
      <c r="W17" s="13">
        <v>142</v>
      </c>
      <c r="X17" s="13">
        <v>0.0005085275025517415</v>
      </c>
      <c r="Y17" s="115"/>
      <c r="Z17" s="13"/>
      <c r="AA17" s="13"/>
      <c r="AB17" s="13"/>
      <c r="AC17" s="13">
        <v>2</v>
      </c>
      <c r="AD17" s="13">
        <v>1017.99</v>
      </c>
      <c r="AE17" s="13">
        <v>0.0036456050163566713</v>
      </c>
      <c r="AF17" s="86">
        <v>1</v>
      </c>
      <c r="AG17" s="86">
        <v>8060.55</v>
      </c>
      <c r="AH17" s="86">
        <v>0.028866277187981973</v>
      </c>
      <c r="AJ17" s="64">
        <v>3750.252126</v>
      </c>
      <c r="AK17" s="64">
        <v>279237.601285</v>
      </c>
      <c r="AL17" s="16">
        <v>0.013430326391367176</v>
      </c>
      <c r="AM17" s="64">
        <v>339.2440610000001</v>
      </c>
    </row>
    <row r="18" spans="1:39" ht="15">
      <c r="A18" s="16" t="s">
        <v>425</v>
      </c>
      <c r="B18" s="13">
        <v>18029</v>
      </c>
      <c r="C18" s="64">
        <v>196770.980299</v>
      </c>
      <c r="D18" s="86">
        <v>25</v>
      </c>
      <c r="E18" s="86">
        <v>367</v>
      </c>
      <c r="F18" s="86">
        <v>0.001865112423805235</v>
      </c>
      <c r="G18" s="13">
        <v>1</v>
      </c>
      <c r="H18" s="13">
        <v>2</v>
      </c>
      <c r="I18" s="13">
        <v>1.0164100402208365E-05</v>
      </c>
      <c r="J18" s="86">
        <v>2</v>
      </c>
      <c r="K18" s="86">
        <v>6.4</v>
      </c>
      <c r="L18" s="86">
        <v>3.2525121287066766E-05</v>
      </c>
      <c r="M18" s="13">
        <v>2</v>
      </c>
      <c r="N18" s="13">
        <v>95</v>
      </c>
      <c r="O18" s="13">
        <v>0.0004827947691048973</v>
      </c>
      <c r="P18" s="86"/>
      <c r="Q18" s="86"/>
      <c r="R18" s="86"/>
      <c r="S18" s="13"/>
      <c r="T18" s="13"/>
      <c r="U18" s="13"/>
      <c r="V18" s="13">
        <v>15</v>
      </c>
      <c r="W18" s="13">
        <v>126</v>
      </c>
      <c r="X18" s="13">
        <v>0.000640338325339127</v>
      </c>
      <c r="Y18" s="115"/>
      <c r="Z18" s="13"/>
      <c r="AA18" s="13"/>
      <c r="AB18" s="13"/>
      <c r="AC18" s="13">
        <v>1</v>
      </c>
      <c r="AD18" s="13">
        <v>33.9</v>
      </c>
      <c r="AE18" s="13">
        <v>0.00017228150181743178</v>
      </c>
      <c r="AF18" s="86">
        <v>1</v>
      </c>
      <c r="AG18" s="86">
        <v>6.9</v>
      </c>
      <c r="AH18" s="86">
        <v>3.506614638761886E-05</v>
      </c>
      <c r="AJ18" s="64">
        <v>1328.3853290000002</v>
      </c>
      <c r="AK18" s="64">
        <v>196770.980299</v>
      </c>
      <c r="AL18" s="16">
        <v>0.0067509209283882965</v>
      </c>
      <c r="AM18" s="64">
        <v>126.55264499999996</v>
      </c>
    </row>
    <row r="19" spans="1:39" ht="15">
      <c r="A19" s="16" t="s">
        <v>426</v>
      </c>
      <c r="B19" s="13">
        <v>18031</v>
      </c>
      <c r="C19" s="64">
        <v>238773.887637</v>
      </c>
      <c r="D19" s="86">
        <v>20</v>
      </c>
      <c r="E19" s="86">
        <v>235.34</v>
      </c>
      <c r="F19" s="86">
        <v>0.0009856186634519246</v>
      </c>
      <c r="G19" s="13"/>
      <c r="H19" s="13"/>
      <c r="I19" s="13"/>
      <c r="J19" s="86"/>
      <c r="K19" s="86"/>
      <c r="L19" s="86"/>
      <c r="M19" s="13">
        <v>3</v>
      </c>
      <c r="N19" s="13">
        <v>101</v>
      </c>
      <c r="O19" s="13">
        <v>0.0004229943273928971</v>
      </c>
      <c r="P19" s="86"/>
      <c r="Q19" s="86"/>
      <c r="R19" s="86"/>
      <c r="S19" s="13"/>
      <c r="T19" s="13"/>
      <c r="U19" s="13"/>
      <c r="V19" s="13">
        <v>8</v>
      </c>
      <c r="W19" s="13">
        <v>174</v>
      </c>
      <c r="X19" s="13">
        <v>0.0007287229006570702</v>
      </c>
      <c r="Y19" s="115"/>
      <c r="Z19" s="13"/>
      <c r="AA19" s="13"/>
      <c r="AB19" s="13"/>
      <c r="AC19" s="13"/>
      <c r="AD19" s="13"/>
      <c r="AE19" s="13"/>
      <c r="AF19" s="86"/>
      <c r="AG19" s="86"/>
      <c r="AH19" s="86"/>
      <c r="AJ19" s="64">
        <v>520.311196</v>
      </c>
      <c r="AK19" s="64">
        <v>238773.887637</v>
      </c>
      <c r="AL19" s="16">
        <v>0.002179095885019939</v>
      </c>
      <c r="AM19" s="64">
        <v>44.029248</v>
      </c>
    </row>
    <row r="20" spans="1:39" ht="15">
      <c r="A20" s="16" t="s">
        <v>427</v>
      </c>
      <c r="B20" s="13">
        <v>18033</v>
      </c>
      <c r="C20" s="64">
        <v>232800.147355</v>
      </c>
      <c r="D20" s="86">
        <v>34</v>
      </c>
      <c r="E20" s="86">
        <v>270</v>
      </c>
      <c r="F20" s="86">
        <v>0.0011597930803208362</v>
      </c>
      <c r="G20" s="13"/>
      <c r="H20" s="13"/>
      <c r="I20" s="13"/>
      <c r="J20" s="86">
        <v>2</v>
      </c>
      <c r="K20" s="86">
        <v>7.4</v>
      </c>
      <c r="L20" s="86">
        <v>3.178692146064514E-05</v>
      </c>
      <c r="M20" s="13">
        <v>3</v>
      </c>
      <c r="N20" s="13">
        <v>292</v>
      </c>
      <c r="O20" s="13">
        <v>0.0012542947387173488</v>
      </c>
      <c r="P20" s="86"/>
      <c r="Q20" s="86"/>
      <c r="R20" s="86"/>
      <c r="S20" s="13"/>
      <c r="T20" s="13"/>
      <c r="U20" s="13"/>
      <c r="V20" s="13">
        <v>12</v>
      </c>
      <c r="W20" s="13">
        <v>245</v>
      </c>
      <c r="X20" s="13">
        <v>0.0010524048321429809</v>
      </c>
      <c r="Y20" s="115"/>
      <c r="Z20" s="13"/>
      <c r="AA20" s="13"/>
      <c r="AB20" s="13"/>
      <c r="AC20" s="13">
        <v>1</v>
      </c>
      <c r="AD20" s="13">
        <v>391.28</v>
      </c>
      <c r="AE20" s="13">
        <v>0.0016807549498812472</v>
      </c>
      <c r="AF20" s="86"/>
      <c r="AG20" s="86"/>
      <c r="AH20" s="86"/>
      <c r="AJ20" s="64">
        <v>616.0575349999999</v>
      </c>
      <c r="AK20" s="64">
        <v>232800.147355</v>
      </c>
      <c r="AL20" s="16">
        <v>0.0026462935784167083</v>
      </c>
      <c r="AM20" s="64">
        <v>48.73274000000001</v>
      </c>
    </row>
    <row r="21" spans="1:39" ht="15">
      <c r="A21" s="16" t="s">
        <v>428</v>
      </c>
      <c r="B21" s="13">
        <v>18035</v>
      </c>
      <c r="C21" s="64">
        <v>253210.931019</v>
      </c>
      <c r="D21" s="86">
        <v>36</v>
      </c>
      <c r="E21" s="86">
        <v>407.11000000000007</v>
      </c>
      <c r="F21" s="86">
        <v>0.0016077899890090135</v>
      </c>
      <c r="G21" s="13">
        <v>1</v>
      </c>
      <c r="H21" s="13">
        <v>1</v>
      </c>
      <c r="I21" s="13">
        <v>3.949276581290101E-06</v>
      </c>
      <c r="J21" s="86">
        <v>1</v>
      </c>
      <c r="K21" s="86">
        <v>30</v>
      </c>
      <c r="L21" s="86">
        <v>0.00011847829743870303</v>
      </c>
      <c r="M21" s="13">
        <v>6</v>
      </c>
      <c r="N21" s="13">
        <v>165</v>
      </c>
      <c r="O21" s="13">
        <v>0.0006516306359128667</v>
      </c>
      <c r="P21" s="86"/>
      <c r="Q21" s="86"/>
      <c r="R21" s="86"/>
      <c r="S21" s="13"/>
      <c r="T21" s="13"/>
      <c r="U21" s="13"/>
      <c r="V21" s="13">
        <v>33</v>
      </c>
      <c r="W21" s="13">
        <v>487</v>
      </c>
      <c r="X21" s="13">
        <v>0.0019232976950882793</v>
      </c>
      <c r="Y21" s="115"/>
      <c r="Z21" s="13">
        <v>1</v>
      </c>
      <c r="AA21" s="13">
        <v>0</v>
      </c>
      <c r="AB21" s="13"/>
      <c r="AC21" s="13"/>
      <c r="AD21" s="13"/>
      <c r="AE21" s="13"/>
      <c r="AF21" s="86"/>
      <c r="AG21" s="86"/>
      <c r="AH21" s="86"/>
      <c r="AJ21" s="64">
        <v>1595.6770440000003</v>
      </c>
      <c r="AK21" s="64">
        <v>253210.931019</v>
      </c>
      <c r="AL21" s="16">
        <v>0.006301769981171415</v>
      </c>
      <c r="AM21" s="64">
        <v>64.182936</v>
      </c>
    </row>
    <row r="22" spans="1:39" ht="15">
      <c r="A22" s="16" t="s">
        <v>429</v>
      </c>
      <c r="B22" s="13">
        <v>18037</v>
      </c>
      <c r="C22" s="64">
        <v>278364.329235</v>
      </c>
      <c r="D22" s="86">
        <v>31</v>
      </c>
      <c r="E22" s="86">
        <v>9241</v>
      </c>
      <c r="F22" s="86">
        <v>0.03319750064742881</v>
      </c>
      <c r="G22" s="13"/>
      <c r="H22" s="13"/>
      <c r="I22" s="13"/>
      <c r="J22" s="86">
        <v>8</v>
      </c>
      <c r="K22" s="86">
        <v>627</v>
      </c>
      <c r="L22" s="86">
        <v>0.0022524437729615696</v>
      </c>
      <c r="M22" s="13"/>
      <c r="N22" s="13"/>
      <c r="O22" s="13"/>
      <c r="P22" s="86"/>
      <c r="Q22" s="86"/>
      <c r="R22" s="86"/>
      <c r="S22" s="13"/>
      <c r="T22" s="13"/>
      <c r="U22" s="13"/>
      <c r="V22" s="13">
        <v>18</v>
      </c>
      <c r="W22" s="13">
        <v>287</v>
      </c>
      <c r="X22" s="13">
        <v>0.0010310229072407822</v>
      </c>
      <c r="Y22" s="115"/>
      <c r="Z22" s="13">
        <v>2</v>
      </c>
      <c r="AA22" s="13">
        <v>4782.68</v>
      </c>
      <c r="AB22" s="13">
        <v>0.017181368076663223</v>
      </c>
      <c r="AC22" s="13">
        <v>1</v>
      </c>
      <c r="AD22" s="13">
        <v>375</v>
      </c>
      <c r="AE22" s="13">
        <v>0.0013471553666038096</v>
      </c>
      <c r="AF22" s="86">
        <v>2</v>
      </c>
      <c r="AG22" s="86">
        <v>246.7</v>
      </c>
      <c r="AH22" s="86">
        <v>0.0008862486105097595</v>
      </c>
      <c r="AJ22" s="64">
        <v>3381.416516</v>
      </c>
      <c r="AK22" s="64">
        <v>278364.329235</v>
      </c>
      <c r="AL22" s="16">
        <v>0.012147449083339083</v>
      </c>
      <c r="AM22" s="64">
        <v>182.015168</v>
      </c>
    </row>
    <row r="23" spans="1:39" ht="15">
      <c r="A23" s="16" t="s">
        <v>430</v>
      </c>
      <c r="B23" s="13">
        <v>18039</v>
      </c>
      <c r="C23" s="64">
        <v>299355.362254</v>
      </c>
      <c r="D23" s="86">
        <v>74</v>
      </c>
      <c r="E23" s="86">
        <v>2594.45</v>
      </c>
      <c r="F23" s="86">
        <v>0.00866678979947129</v>
      </c>
      <c r="G23" s="13">
        <v>1</v>
      </c>
      <c r="H23" s="13">
        <v>0</v>
      </c>
      <c r="I23" s="13"/>
      <c r="J23" s="86">
        <v>6</v>
      </c>
      <c r="K23" s="86">
        <v>18.08</v>
      </c>
      <c r="L23" s="86">
        <v>6.039644609625968E-05</v>
      </c>
      <c r="M23" s="13">
        <v>5</v>
      </c>
      <c r="N23" s="13">
        <v>137.1</v>
      </c>
      <c r="O23" s="13">
        <v>0.0004579841128206417</v>
      </c>
      <c r="P23" s="86">
        <v>1</v>
      </c>
      <c r="Q23" s="86">
        <v>0</v>
      </c>
      <c r="R23" s="86"/>
      <c r="S23" s="13">
        <v>1</v>
      </c>
      <c r="T23" s="13">
        <v>14</v>
      </c>
      <c r="U23" s="13">
        <v>4.67671595878117E-05</v>
      </c>
      <c r="V23" s="13">
        <v>52</v>
      </c>
      <c r="W23" s="13">
        <v>1218</v>
      </c>
      <c r="X23" s="13">
        <v>0.004068742884139618</v>
      </c>
      <c r="Y23" s="115"/>
      <c r="Z23" s="13"/>
      <c r="AA23" s="13"/>
      <c r="AB23" s="13"/>
      <c r="AC23" s="13">
        <v>6</v>
      </c>
      <c r="AD23" s="13">
        <v>780.3000000000001</v>
      </c>
      <c r="AE23" s="13">
        <v>0.0026066010447406765</v>
      </c>
      <c r="AF23" s="86">
        <v>1</v>
      </c>
      <c r="AG23" s="86">
        <v>4.47</v>
      </c>
      <c r="AH23" s="86">
        <v>1.493208595410845E-05</v>
      </c>
      <c r="AJ23" s="64">
        <v>2535.818353999999</v>
      </c>
      <c r="AK23" s="64">
        <v>299355.362254</v>
      </c>
      <c r="AL23" s="16">
        <v>0.008470930117658567</v>
      </c>
      <c r="AM23" s="64">
        <v>162.47568</v>
      </c>
    </row>
    <row r="24" spans="1:39" ht="15">
      <c r="A24" s="16" t="s">
        <v>431</v>
      </c>
      <c r="B24" s="13">
        <v>18041</v>
      </c>
      <c r="C24" s="64">
        <v>137777.612858</v>
      </c>
      <c r="D24" s="86">
        <v>10</v>
      </c>
      <c r="E24" s="86">
        <v>208</v>
      </c>
      <c r="F24" s="86">
        <v>0.0015096792264384378</v>
      </c>
      <c r="G24" s="13"/>
      <c r="H24" s="13"/>
      <c r="I24" s="13"/>
      <c r="J24" s="86"/>
      <c r="K24" s="86"/>
      <c r="L24" s="86"/>
      <c r="M24" s="13"/>
      <c r="N24" s="13"/>
      <c r="O24" s="13"/>
      <c r="P24" s="86"/>
      <c r="Q24" s="86"/>
      <c r="R24" s="86"/>
      <c r="S24" s="13"/>
      <c r="T24" s="13"/>
      <c r="U24" s="13"/>
      <c r="V24" s="13">
        <v>10</v>
      </c>
      <c r="W24" s="13">
        <v>126</v>
      </c>
      <c r="X24" s="13">
        <v>0.0009145172237078998</v>
      </c>
      <c r="Y24" s="115"/>
      <c r="Z24" s="13"/>
      <c r="AA24" s="13"/>
      <c r="AB24" s="13"/>
      <c r="AC24" s="13">
        <v>1</v>
      </c>
      <c r="AD24" s="13">
        <v>108</v>
      </c>
      <c r="AE24" s="13">
        <v>0.0007838719060353427</v>
      </c>
      <c r="AF24" s="86"/>
      <c r="AG24" s="86"/>
      <c r="AH24" s="86"/>
      <c r="AJ24" s="64">
        <v>88.008024</v>
      </c>
      <c r="AK24" s="64">
        <v>137777.612858</v>
      </c>
      <c r="AL24" s="16">
        <v>0.0006387686807341128</v>
      </c>
      <c r="AM24" s="64">
        <v>7.5575529999999995</v>
      </c>
    </row>
    <row r="25" spans="1:39" ht="15">
      <c r="A25" s="16" t="s">
        <v>432</v>
      </c>
      <c r="B25" s="13">
        <v>18043</v>
      </c>
      <c r="C25" s="64">
        <v>95643.588401</v>
      </c>
      <c r="D25" s="86">
        <v>21</v>
      </c>
      <c r="E25" s="86">
        <v>354</v>
      </c>
      <c r="F25" s="86">
        <v>0.003701241305541593</v>
      </c>
      <c r="G25" s="13">
        <v>1</v>
      </c>
      <c r="H25" s="13">
        <v>11</v>
      </c>
      <c r="I25" s="13">
        <v>0.00011501032305355232</v>
      </c>
      <c r="J25" s="86">
        <v>1</v>
      </c>
      <c r="K25" s="86">
        <v>32</v>
      </c>
      <c r="L25" s="86">
        <v>0.0003345754852466977</v>
      </c>
      <c r="M25" s="13"/>
      <c r="N25" s="13"/>
      <c r="O25" s="13"/>
      <c r="P25" s="86"/>
      <c r="Q25" s="86"/>
      <c r="R25" s="86"/>
      <c r="S25" s="13"/>
      <c r="T25" s="13"/>
      <c r="U25" s="13"/>
      <c r="V25" s="13">
        <v>17</v>
      </c>
      <c r="W25" s="13">
        <v>242.96</v>
      </c>
      <c r="X25" s="13">
        <v>0.002540264371735552</v>
      </c>
      <c r="Y25" s="115"/>
      <c r="Z25" s="13"/>
      <c r="AA25" s="13"/>
      <c r="AB25" s="13"/>
      <c r="AC25" s="13">
        <v>1</v>
      </c>
      <c r="AD25" s="13">
        <v>568</v>
      </c>
      <c r="AE25" s="13">
        <v>0.005938714863128884</v>
      </c>
      <c r="AF25" s="86">
        <v>1</v>
      </c>
      <c r="AG25" s="86">
        <v>1457.32</v>
      </c>
      <c r="AH25" s="86">
        <v>0.01523698581749117</v>
      </c>
      <c r="AJ25" s="64">
        <v>476.08568199999996</v>
      </c>
      <c r="AK25" s="64">
        <v>95643.588401</v>
      </c>
      <c r="AL25" s="16">
        <v>0.004977706189817343</v>
      </c>
      <c r="AM25" s="64">
        <v>60.675948000000005</v>
      </c>
    </row>
    <row r="26" spans="1:39" ht="15">
      <c r="A26" s="16" t="s">
        <v>433</v>
      </c>
      <c r="B26" s="13">
        <v>18045</v>
      </c>
      <c r="C26" s="64">
        <v>254464.792548</v>
      </c>
      <c r="D26" s="86">
        <v>13</v>
      </c>
      <c r="E26" s="86">
        <v>256</v>
      </c>
      <c r="F26" s="86">
        <v>0.0010060330839352183</v>
      </c>
      <c r="G26" s="13"/>
      <c r="H26" s="13"/>
      <c r="I26" s="13"/>
      <c r="J26" s="86"/>
      <c r="K26" s="86"/>
      <c r="L26" s="86"/>
      <c r="M26" s="13">
        <v>3</v>
      </c>
      <c r="N26" s="13">
        <v>250</v>
      </c>
      <c r="O26" s="13">
        <v>0.0009824541835304866</v>
      </c>
      <c r="P26" s="86"/>
      <c r="Q26" s="86"/>
      <c r="R26" s="86"/>
      <c r="S26" s="13"/>
      <c r="T26" s="13"/>
      <c r="U26" s="13"/>
      <c r="V26" s="13">
        <v>6</v>
      </c>
      <c r="W26" s="13">
        <v>103</v>
      </c>
      <c r="X26" s="13">
        <v>0.0004047711236145605</v>
      </c>
      <c r="Y26" s="115"/>
      <c r="Z26" s="13"/>
      <c r="AA26" s="13"/>
      <c r="AB26" s="13"/>
      <c r="AC26" s="13">
        <v>2</v>
      </c>
      <c r="AD26" s="13">
        <v>586.95</v>
      </c>
      <c r="AE26" s="13">
        <v>0.0023066059320928766</v>
      </c>
      <c r="AF26" s="86">
        <v>1</v>
      </c>
      <c r="AG26" s="86">
        <v>0.43</v>
      </c>
      <c r="AH26" s="86">
        <v>1.689821195672437E-06</v>
      </c>
      <c r="AJ26" s="64">
        <v>1450.0779480000003</v>
      </c>
      <c r="AK26" s="64">
        <v>254464.792548</v>
      </c>
      <c r="AL26" s="16">
        <v>0.005698540585831615</v>
      </c>
      <c r="AM26" s="64">
        <v>170.869425</v>
      </c>
    </row>
    <row r="27" spans="1:39" ht="15">
      <c r="A27" s="16" t="s">
        <v>434</v>
      </c>
      <c r="B27" s="13">
        <v>18047</v>
      </c>
      <c r="C27" s="64">
        <v>250142.652252</v>
      </c>
      <c r="D27" s="86">
        <v>15</v>
      </c>
      <c r="E27" s="86">
        <v>9662.96</v>
      </c>
      <c r="F27" s="86">
        <v>0.03862979748957523</v>
      </c>
      <c r="G27" s="13">
        <v>4</v>
      </c>
      <c r="H27" s="13">
        <v>272</v>
      </c>
      <c r="I27" s="13">
        <v>0.001087379531444243</v>
      </c>
      <c r="J27" s="86">
        <v>2</v>
      </c>
      <c r="K27" s="86">
        <v>0</v>
      </c>
      <c r="L27" s="86"/>
      <c r="M27" s="13">
        <v>6</v>
      </c>
      <c r="N27" s="13">
        <v>145</v>
      </c>
      <c r="O27" s="13">
        <v>0.0005796692355125561</v>
      </c>
      <c r="P27" s="86">
        <v>1</v>
      </c>
      <c r="Q27" s="86">
        <v>0</v>
      </c>
      <c r="R27" s="86"/>
      <c r="S27" s="13"/>
      <c r="T27" s="13"/>
      <c r="U27" s="13"/>
      <c r="V27" s="13">
        <v>7</v>
      </c>
      <c r="W27" s="13">
        <v>91</v>
      </c>
      <c r="X27" s="13">
        <v>0.000363792416769949</v>
      </c>
      <c r="Y27" s="115"/>
      <c r="Z27" s="13"/>
      <c r="AA27" s="13"/>
      <c r="AB27" s="13"/>
      <c r="AC27" s="13"/>
      <c r="AD27" s="13"/>
      <c r="AE27" s="13"/>
      <c r="AF27" s="86"/>
      <c r="AG27" s="86"/>
      <c r="AH27" s="86"/>
      <c r="AJ27" s="64">
        <v>3223.8109409999997</v>
      </c>
      <c r="AK27" s="64">
        <v>250142.652252</v>
      </c>
      <c r="AL27" s="16">
        <v>0.012887889817975751</v>
      </c>
      <c r="AM27" s="64">
        <v>83.289202</v>
      </c>
    </row>
    <row r="28" spans="1:39" ht="15">
      <c r="A28" s="16" t="s">
        <v>435</v>
      </c>
      <c r="B28" s="13">
        <v>18049</v>
      </c>
      <c r="C28" s="64">
        <v>237561.47356</v>
      </c>
      <c r="D28" s="86">
        <v>13</v>
      </c>
      <c r="E28" s="86">
        <v>143.7</v>
      </c>
      <c r="F28" s="86">
        <v>0.0006048960626761991</v>
      </c>
      <c r="G28" s="13">
        <v>1</v>
      </c>
      <c r="H28" s="13">
        <v>5</v>
      </c>
      <c r="I28" s="13">
        <v>2.1047183809192734E-05</v>
      </c>
      <c r="J28" s="86">
        <v>7</v>
      </c>
      <c r="K28" s="86">
        <v>1003.18</v>
      </c>
      <c r="L28" s="86">
        <v>0.004222822770741193</v>
      </c>
      <c r="M28" s="13">
        <v>4</v>
      </c>
      <c r="N28" s="13">
        <v>99</v>
      </c>
      <c r="O28" s="13">
        <v>0.0004167342394220161</v>
      </c>
      <c r="P28" s="86"/>
      <c r="Q28" s="86"/>
      <c r="R28" s="86"/>
      <c r="S28" s="13"/>
      <c r="T28" s="13"/>
      <c r="U28" s="13"/>
      <c r="V28" s="13">
        <v>7</v>
      </c>
      <c r="W28" s="13">
        <v>72</v>
      </c>
      <c r="X28" s="13">
        <v>0.00030307944685237535</v>
      </c>
      <c r="Y28" s="115"/>
      <c r="Z28" s="13"/>
      <c r="AA28" s="13"/>
      <c r="AB28" s="13"/>
      <c r="AC28" s="13">
        <v>1</v>
      </c>
      <c r="AD28" s="13">
        <v>450.26</v>
      </c>
      <c r="AE28" s="13">
        <v>0.001895340996385424</v>
      </c>
      <c r="AF28" s="86"/>
      <c r="AG28" s="86"/>
      <c r="AH28" s="86"/>
      <c r="AJ28" s="64">
        <v>1843.5128239999995</v>
      </c>
      <c r="AK28" s="64">
        <v>237561.47356</v>
      </c>
      <c r="AL28" s="16">
        <v>0.007760150652266392</v>
      </c>
      <c r="AM28" s="64">
        <v>88.07216900000002</v>
      </c>
    </row>
    <row r="29" spans="1:39" ht="15">
      <c r="A29" s="16" t="s">
        <v>436</v>
      </c>
      <c r="B29" s="13">
        <v>18051</v>
      </c>
      <c r="C29" s="64">
        <v>319158.658371</v>
      </c>
      <c r="D29" s="86">
        <v>20</v>
      </c>
      <c r="E29" s="86">
        <v>634.26</v>
      </c>
      <c r="F29" s="86">
        <v>0.0019872874614691362</v>
      </c>
      <c r="G29" s="13"/>
      <c r="H29" s="13"/>
      <c r="I29" s="13"/>
      <c r="J29" s="86">
        <v>4</v>
      </c>
      <c r="K29" s="86">
        <v>3021.59</v>
      </c>
      <c r="L29" s="86">
        <v>0.00946736026345746</v>
      </c>
      <c r="M29" s="13">
        <v>1</v>
      </c>
      <c r="N29" s="13">
        <v>20</v>
      </c>
      <c r="O29" s="13">
        <v>6.266475771668201E-05</v>
      </c>
      <c r="P29" s="86"/>
      <c r="Q29" s="86"/>
      <c r="R29" s="86"/>
      <c r="S29" s="13"/>
      <c r="T29" s="13"/>
      <c r="U29" s="13"/>
      <c r="V29" s="13">
        <v>15</v>
      </c>
      <c r="W29" s="13">
        <v>270</v>
      </c>
      <c r="X29" s="13">
        <v>0.0008459742291752071</v>
      </c>
      <c r="Y29" s="115"/>
      <c r="Z29" s="13">
        <v>1</v>
      </c>
      <c r="AA29" s="13">
        <v>38</v>
      </c>
      <c r="AB29" s="13">
        <v>0.00011906303966169581</v>
      </c>
      <c r="AC29" s="13">
        <v>1</v>
      </c>
      <c r="AD29" s="13">
        <v>72.5</v>
      </c>
      <c r="AE29" s="13">
        <v>0.00022715974672297227</v>
      </c>
      <c r="AF29" s="86">
        <v>4</v>
      </c>
      <c r="AG29" s="86">
        <v>2877.75</v>
      </c>
      <c r="AH29" s="86">
        <v>0.009016675325959083</v>
      </c>
      <c r="AJ29" s="64">
        <v>6618.853075</v>
      </c>
      <c r="AK29" s="64">
        <v>319158.658371</v>
      </c>
      <c r="AL29" s="16">
        <v>0.020738441215359532</v>
      </c>
      <c r="AM29" s="64">
        <v>339.474977</v>
      </c>
    </row>
    <row r="30" spans="1:39" ht="15">
      <c r="A30" s="16" t="s">
        <v>437</v>
      </c>
      <c r="B30" s="13">
        <v>18053</v>
      </c>
      <c r="C30" s="64">
        <v>265458.840701</v>
      </c>
      <c r="D30" s="86">
        <v>33</v>
      </c>
      <c r="E30" s="86">
        <v>310</v>
      </c>
      <c r="F30" s="86">
        <v>0.0011677893235025802</v>
      </c>
      <c r="G30" s="13"/>
      <c r="H30" s="13"/>
      <c r="I30" s="13"/>
      <c r="J30" s="86"/>
      <c r="K30" s="86"/>
      <c r="L30" s="86"/>
      <c r="M30" s="13">
        <v>4</v>
      </c>
      <c r="N30" s="13">
        <v>232.5</v>
      </c>
      <c r="O30" s="13">
        <v>0.0008758419926269351</v>
      </c>
      <c r="P30" s="86"/>
      <c r="Q30" s="86"/>
      <c r="R30" s="86"/>
      <c r="S30" s="13">
        <v>1</v>
      </c>
      <c r="T30" s="13">
        <v>13</v>
      </c>
      <c r="U30" s="13">
        <v>4.897181034043078E-05</v>
      </c>
      <c r="V30" s="13">
        <v>28</v>
      </c>
      <c r="W30" s="13">
        <v>224</v>
      </c>
      <c r="X30" s="13">
        <v>0.0008438219627889612</v>
      </c>
      <c r="Y30" s="115"/>
      <c r="Z30" s="13"/>
      <c r="AA30" s="13"/>
      <c r="AB30" s="13"/>
      <c r="AC30" s="13">
        <v>1</v>
      </c>
      <c r="AD30" s="13">
        <v>41</v>
      </c>
      <c r="AE30" s="13">
        <v>0.00015444955568905092</v>
      </c>
      <c r="AF30" s="86"/>
      <c r="AG30" s="86"/>
      <c r="AH30" s="86"/>
      <c r="AJ30" s="64">
        <v>860.507961</v>
      </c>
      <c r="AK30" s="64">
        <v>265458.840701</v>
      </c>
      <c r="AL30" s="16">
        <v>0.00324158712788637</v>
      </c>
      <c r="AM30" s="64">
        <v>99.730363</v>
      </c>
    </row>
    <row r="31" spans="1:39" ht="15">
      <c r="A31" s="16" t="s">
        <v>438</v>
      </c>
      <c r="B31" s="13">
        <v>18055</v>
      </c>
      <c r="C31" s="64">
        <v>349136.595346</v>
      </c>
      <c r="D31" s="86">
        <v>12</v>
      </c>
      <c r="E31" s="86">
        <v>1752.92</v>
      </c>
      <c r="F31" s="86">
        <v>0.00502072834348066</v>
      </c>
      <c r="G31" s="13"/>
      <c r="H31" s="13"/>
      <c r="I31" s="13"/>
      <c r="J31" s="86">
        <v>2</v>
      </c>
      <c r="K31" s="86">
        <v>0.72</v>
      </c>
      <c r="L31" s="86">
        <v>2.0622301116457538E-06</v>
      </c>
      <c r="M31" s="13">
        <v>4</v>
      </c>
      <c r="N31" s="13">
        <v>110</v>
      </c>
      <c r="O31" s="13">
        <v>0.0003150629337236569</v>
      </c>
      <c r="P31" s="86"/>
      <c r="Q31" s="86"/>
      <c r="R31" s="86"/>
      <c r="S31" s="13"/>
      <c r="T31" s="13"/>
      <c r="U31" s="13"/>
      <c r="V31" s="13">
        <v>7</v>
      </c>
      <c r="W31" s="13">
        <v>211</v>
      </c>
      <c r="X31" s="13">
        <v>0.0006043479910517418</v>
      </c>
      <c r="Y31" s="115"/>
      <c r="Z31" s="13">
        <v>2</v>
      </c>
      <c r="AA31" s="13">
        <v>3593.86</v>
      </c>
      <c r="AB31" s="13">
        <v>0.010293564318110014</v>
      </c>
      <c r="AC31" s="13"/>
      <c r="AD31" s="13"/>
      <c r="AE31" s="13"/>
      <c r="AF31" s="86">
        <v>2</v>
      </c>
      <c r="AG31" s="86">
        <v>3465.28</v>
      </c>
      <c r="AH31" s="86">
        <v>0.009925284390671942</v>
      </c>
      <c r="AJ31" s="64">
        <v>2446.0569450000003</v>
      </c>
      <c r="AK31" s="64">
        <v>349136.595346</v>
      </c>
      <c r="AL31" s="16">
        <v>0.007006017064971143</v>
      </c>
      <c r="AM31" s="64">
        <v>226.94318299999995</v>
      </c>
    </row>
    <row r="32" spans="1:39" ht="15">
      <c r="A32" s="16" t="s">
        <v>439</v>
      </c>
      <c r="B32" s="13">
        <v>18057</v>
      </c>
      <c r="C32" s="64">
        <v>257347.213527</v>
      </c>
      <c r="D32" s="86">
        <v>54</v>
      </c>
      <c r="E32" s="86">
        <v>2274.66</v>
      </c>
      <c r="F32" s="86">
        <v>0.008838875575240492</v>
      </c>
      <c r="G32" s="13">
        <v>1</v>
      </c>
      <c r="H32" s="13">
        <v>288</v>
      </c>
      <c r="I32" s="13">
        <v>0.0011191106212221878</v>
      </c>
      <c r="J32" s="86">
        <v>3</v>
      </c>
      <c r="K32" s="86">
        <v>45.25</v>
      </c>
      <c r="L32" s="86">
        <v>0.000175832484758</v>
      </c>
      <c r="M32" s="13">
        <v>3</v>
      </c>
      <c r="N32" s="13">
        <v>156</v>
      </c>
      <c r="O32" s="13">
        <v>0.0006061849198286851</v>
      </c>
      <c r="P32" s="86">
        <v>1</v>
      </c>
      <c r="Q32" s="86">
        <v>45</v>
      </c>
      <c r="R32" s="86">
        <v>0.00017486103456596685</v>
      </c>
      <c r="S32" s="13"/>
      <c r="T32" s="13"/>
      <c r="U32" s="13"/>
      <c r="V32" s="13">
        <v>50</v>
      </c>
      <c r="W32" s="13">
        <v>806</v>
      </c>
      <c r="X32" s="13">
        <v>0.0031319554191148727</v>
      </c>
      <c r="Y32" s="115"/>
      <c r="Z32" s="13"/>
      <c r="AA32" s="13"/>
      <c r="AB32" s="13"/>
      <c r="AC32" s="13">
        <v>2</v>
      </c>
      <c r="AD32" s="13">
        <v>31.92</v>
      </c>
      <c r="AE32" s="13">
        <v>0.0001240347605187925</v>
      </c>
      <c r="AF32" s="86">
        <v>1</v>
      </c>
      <c r="AG32" s="86">
        <v>2</v>
      </c>
      <c r="AH32" s="86">
        <v>7.771601536265193E-06</v>
      </c>
      <c r="AJ32" s="64">
        <v>2785.114452</v>
      </c>
      <c r="AK32" s="64">
        <v>257347.213527</v>
      </c>
      <c r="AL32" s="16">
        <v>0.010822399876918794</v>
      </c>
      <c r="AM32" s="64">
        <v>126.986909</v>
      </c>
    </row>
    <row r="33" spans="1:39" ht="15">
      <c r="A33" s="16" t="s">
        <v>440</v>
      </c>
      <c r="B33" s="13">
        <v>18059</v>
      </c>
      <c r="C33" s="64">
        <v>196405.329902</v>
      </c>
      <c r="D33" s="86">
        <v>15</v>
      </c>
      <c r="E33" s="86">
        <v>323.7</v>
      </c>
      <c r="F33" s="86">
        <v>0.0016481222793776318</v>
      </c>
      <c r="G33" s="13">
        <v>1</v>
      </c>
      <c r="H33" s="13">
        <v>1.5</v>
      </c>
      <c r="I33" s="13">
        <v>7.637267281638703E-06</v>
      </c>
      <c r="J33" s="86"/>
      <c r="K33" s="86"/>
      <c r="L33" s="86"/>
      <c r="M33" s="13">
        <v>4</v>
      </c>
      <c r="N33" s="13">
        <v>265</v>
      </c>
      <c r="O33" s="13">
        <v>0.001349250553089504</v>
      </c>
      <c r="P33" s="86">
        <v>1</v>
      </c>
      <c r="Q33" s="86">
        <v>5</v>
      </c>
      <c r="R33" s="86">
        <v>2.545755760546234E-05</v>
      </c>
      <c r="S33" s="13"/>
      <c r="T33" s="13"/>
      <c r="U33" s="13"/>
      <c r="V33" s="13">
        <v>19</v>
      </c>
      <c r="W33" s="13">
        <v>469</v>
      </c>
      <c r="X33" s="13">
        <v>0.0023879189033923676</v>
      </c>
      <c r="Y33" s="115"/>
      <c r="Z33" s="13"/>
      <c r="AA33" s="13"/>
      <c r="AB33" s="13"/>
      <c r="AC33" s="13"/>
      <c r="AD33" s="13"/>
      <c r="AE33" s="13"/>
      <c r="AF33" s="86"/>
      <c r="AG33" s="86"/>
      <c r="AH33" s="86"/>
      <c r="AJ33" s="64">
        <v>257.910853</v>
      </c>
      <c r="AK33" s="64">
        <v>196405.329902</v>
      </c>
      <c r="AL33" s="16">
        <v>0.0013131560794642858</v>
      </c>
      <c r="AM33" s="64">
        <v>24.517926</v>
      </c>
    </row>
    <row r="34" spans="1:39" ht="15">
      <c r="A34" s="16" t="s">
        <v>441</v>
      </c>
      <c r="B34" s="13">
        <v>18061</v>
      </c>
      <c r="C34" s="64">
        <v>310986.234085</v>
      </c>
      <c r="D34" s="86">
        <v>10</v>
      </c>
      <c r="E34" s="86">
        <v>529.13</v>
      </c>
      <c r="F34" s="86">
        <v>0.0017014579489565962</v>
      </c>
      <c r="G34" s="13">
        <v>2</v>
      </c>
      <c r="H34" s="13">
        <v>7.33</v>
      </c>
      <c r="I34" s="13">
        <v>2.3570175128705327E-05</v>
      </c>
      <c r="J34" s="86">
        <v>4</v>
      </c>
      <c r="K34" s="86">
        <v>39</v>
      </c>
      <c r="L34" s="86">
        <v>0.0001254074802209424</v>
      </c>
      <c r="M34" s="13"/>
      <c r="N34" s="13"/>
      <c r="O34" s="13"/>
      <c r="P34" s="86"/>
      <c r="Q34" s="86"/>
      <c r="R34" s="86"/>
      <c r="S34" s="13"/>
      <c r="T34" s="13"/>
      <c r="U34" s="13"/>
      <c r="V34" s="13">
        <v>7</v>
      </c>
      <c r="W34" s="13">
        <v>240</v>
      </c>
      <c r="X34" s="13">
        <v>0.000771738339821184</v>
      </c>
      <c r="Y34" s="115"/>
      <c r="Z34" s="13">
        <v>1</v>
      </c>
      <c r="AA34" s="13">
        <v>14094.4</v>
      </c>
      <c r="AB34" s="13">
        <v>0.0453216202365654</v>
      </c>
      <c r="AC34" s="13">
        <v>10</v>
      </c>
      <c r="AD34" s="13">
        <v>2098.96</v>
      </c>
      <c r="AE34" s="13">
        <v>0.006749366273962802</v>
      </c>
      <c r="AF34" s="86"/>
      <c r="AG34" s="86"/>
      <c r="AH34" s="86"/>
      <c r="AJ34" s="64">
        <v>1425.2669799999999</v>
      </c>
      <c r="AK34" s="64">
        <v>310986.234085</v>
      </c>
      <c r="AL34" s="16">
        <v>0.004583054887279802</v>
      </c>
      <c r="AM34" s="64">
        <v>183.62402200000002</v>
      </c>
    </row>
    <row r="35" spans="1:39" ht="15">
      <c r="A35" s="16" t="s">
        <v>442</v>
      </c>
      <c r="B35" s="13">
        <v>18063</v>
      </c>
      <c r="C35" s="64">
        <v>261472.772237</v>
      </c>
      <c r="D35" s="86">
        <v>19</v>
      </c>
      <c r="E35" s="86">
        <v>490.63</v>
      </c>
      <c r="F35" s="86">
        <v>0.0018764095236474218</v>
      </c>
      <c r="G35" s="13">
        <v>1</v>
      </c>
      <c r="H35" s="13">
        <v>11</v>
      </c>
      <c r="I35" s="13">
        <v>4.206938988672042E-05</v>
      </c>
      <c r="J35" s="86"/>
      <c r="K35" s="86"/>
      <c r="L35" s="86"/>
      <c r="M35" s="13">
        <v>1</v>
      </c>
      <c r="N35" s="13">
        <v>4</v>
      </c>
      <c r="O35" s="13">
        <v>1.5297959958807425E-05</v>
      </c>
      <c r="P35" s="86"/>
      <c r="Q35" s="86"/>
      <c r="R35" s="86"/>
      <c r="S35" s="13"/>
      <c r="T35" s="13"/>
      <c r="U35" s="13"/>
      <c r="V35" s="13">
        <v>31</v>
      </c>
      <c r="W35" s="13">
        <v>639</v>
      </c>
      <c r="X35" s="13">
        <v>0.002443849103419486</v>
      </c>
      <c r="Y35" s="115"/>
      <c r="Z35" s="13"/>
      <c r="AA35" s="13"/>
      <c r="AB35" s="13"/>
      <c r="AC35" s="13">
        <v>3</v>
      </c>
      <c r="AD35" s="13">
        <v>352.56</v>
      </c>
      <c r="AE35" s="13">
        <v>0.0013483621907692865</v>
      </c>
      <c r="AF35" s="86"/>
      <c r="AG35" s="86"/>
      <c r="AH35" s="86"/>
      <c r="AJ35" s="64">
        <v>285.180263</v>
      </c>
      <c r="AK35" s="64">
        <v>261472.772237</v>
      </c>
      <c r="AL35" s="16">
        <v>0.0010906690611040429</v>
      </c>
      <c r="AM35" s="64">
        <v>28.343744999999995</v>
      </c>
    </row>
    <row r="36" spans="1:39" ht="15">
      <c r="A36" s="16" t="s">
        <v>443</v>
      </c>
      <c r="B36" s="13">
        <v>18065</v>
      </c>
      <c r="C36" s="64">
        <v>252622.175462</v>
      </c>
      <c r="D36" s="86">
        <v>24</v>
      </c>
      <c r="E36" s="86">
        <v>3835.05</v>
      </c>
      <c r="F36" s="86">
        <v>0.015180971318081602</v>
      </c>
      <c r="G36" s="13">
        <v>1</v>
      </c>
      <c r="H36" s="13">
        <v>5</v>
      </c>
      <c r="I36" s="13">
        <v>1.979240338207012E-05</v>
      </c>
      <c r="J36" s="86"/>
      <c r="K36" s="86"/>
      <c r="L36" s="86"/>
      <c r="M36" s="13">
        <v>6</v>
      </c>
      <c r="N36" s="13">
        <v>180</v>
      </c>
      <c r="O36" s="13">
        <v>0.0007125265217545242</v>
      </c>
      <c r="P36" s="86"/>
      <c r="Q36" s="86"/>
      <c r="R36" s="86"/>
      <c r="S36" s="13"/>
      <c r="T36" s="13"/>
      <c r="U36" s="13"/>
      <c r="V36" s="13">
        <v>21</v>
      </c>
      <c r="W36" s="13">
        <v>347</v>
      </c>
      <c r="X36" s="13">
        <v>0.0013735927947156662</v>
      </c>
      <c r="Y36" s="115"/>
      <c r="Z36" s="13">
        <v>1</v>
      </c>
      <c r="AA36" s="13">
        <v>40</v>
      </c>
      <c r="AB36" s="13">
        <v>0.00015833922705656096</v>
      </c>
      <c r="AC36" s="13">
        <v>1</v>
      </c>
      <c r="AD36" s="13">
        <v>0</v>
      </c>
      <c r="AE36" s="13"/>
      <c r="AF36" s="86">
        <v>2</v>
      </c>
      <c r="AG36" s="86">
        <v>1193.82</v>
      </c>
      <c r="AH36" s="86">
        <v>0.00472571340111659</v>
      </c>
      <c r="AJ36" s="64">
        <v>1295.3922929999999</v>
      </c>
      <c r="AK36" s="64">
        <v>252622.175462</v>
      </c>
      <c r="AL36" s="16">
        <v>0.005127785360216153</v>
      </c>
      <c r="AM36" s="64">
        <v>68.323701</v>
      </c>
    </row>
    <row r="37" spans="1:39" ht="15">
      <c r="A37" s="16" t="s">
        <v>444</v>
      </c>
      <c r="B37" s="13">
        <v>18067</v>
      </c>
      <c r="C37" s="64">
        <v>187944.594213</v>
      </c>
      <c r="D37" s="86">
        <v>30</v>
      </c>
      <c r="E37" s="86">
        <v>393.90999999999997</v>
      </c>
      <c r="F37" s="86">
        <v>0.0020958836387365135</v>
      </c>
      <c r="G37" s="13">
        <v>1</v>
      </c>
      <c r="H37" s="13">
        <v>0</v>
      </c>
      <c r="I37" s="13"/>
      <c r="J37" s="86">
        <v>2</v>
      </c>
      <c r="K37" s="86">
        <v>5</v>
      </c>
      <c r="L37" s="86">
        <v>2.6603585066849202E-05</v>
      </c>
      <c r="M37" s="13">
        <v>2</v>
      </c>
      <c r="N37" s="13">
        <v>89.5</v>
      </c>
      <c r="O37" s="13">
        <v>0.0004762041726966007</v>
      </c>
      <c r="P37" s="86">
        <v>1</v>
      </c>
      <c r="Q37" s="86">
        <v>6</v>
      </c>
      <c r="R37" s="86">
        <v>3.192430208021904E-05</v>
      </c>
      <c r="S37" s="13"/>
      <c r="T37" s="13"/>
      <c r="U37" s="13"/>
      <c r="V37" s="13">
        <v>22</v>
      </c>
      <c r="W37" s="13">
        <v>529.49</v>
      </c>
      <c r="X37" s="13">
        <v>0.002817266451409197</v>
      </c>
      <c r="Y37" s="115"/>
      <c r="Z37" s="13"/>
      <c r="AA37" s="13"/>
      <c r="AB37" s="13"/>
      <c r="AC37" s="13"/>
      <c r="AD37" s="13"/>
      <c r="AE37" s="13"/>
      <c r="AF37" s="86"/>
      <c r="AG37" s="86"/>
      <c r="AH37" s="86"/>
      <c r="AJ37" s="64">
        <v>545.7651290000001</v>
      </c>
      <c r="AK37" s="64">
        <v>187944.594213</v>
      </c>
      <c r="AL37" s="16">
        <v>0.0029038618071742864</v>
      </c>
      <c r="AM37" s="64">
        <v>32.839157</v>
      </c>
    </row>
    <row r="38" spans="1:39" ht="15">
      <c r="A38" s="16" t="s">
        <v>445</v>
      </c>
      <c r="B38" s="13">
        <v>18069</v>
      </c>
      <c r="C38" s="64">
        <v>248098.452939</v>
      </c>
      <c r="D38" s="86">
        <v>23</v>
      </c>
      <c r="E38" s="86">
        <v>17137.02</v>
      </c>
      <c r="F38" s="86">
        <v>0.06907346578341414</v>
      </c>
      <c r="G38" s="13">
        <v>1</v>
      </c>
      <c r="H38" s="13">
        <v>96</v>
      </c>
      <c r="I38" s="13">
        <v>0.000386943162533962</v>
      </c>
      <c r="J38" s="86">
        <v>10</v>
      </c>
      <c r="K38" s="86">
        <v>12</v>
      </c>
      <c r="L38" s="86">
        <v>4.836789531674525E-05</v>
      </c>
      <c r="M38" s="13">
        <v>2</v>
      </c>
      <c r="N38" s="13">
        <v>10</v>
      </c>
      <c r="O38" s="13">
        <v>4.030657943062104E-05</v>
      </c>
      <c r="P38" s="86"/>
      <c r="Q38" s="86"/>
      <c r="R38" s="86"/>
      <c r="S38" s="13"/>
      <c r="T38" s="13"/>
      <c r="U38" s="13"/>
      <c r="V38" s="13">
        <v>10</v>
      </c>
      <c r="W38" s="13">
        <v>123</v>
      </c>
      <c r="X38" s="13">
        <v>0.0004957709269966388</v>
      </c>
      <c r="Y38" s="115"/>
      <c r="Z38" s="13"/>
      <c r="AA38" s="13"/>
      <c r="AB38" s="13"/>
      <c r="AC38" s="13">
        <v>2</v>
      </c>
      <c r="AD38" s="13">
        <v>107</v>
      </c>
      <c r="AE38" s="13">
        <v>0.0004312803999076451</v>
      </c>
      <c r="AF38" s="86"/>
      <c r="AG38" s="86"/>
      <c r="AH38" s="86"/>
      <c r="AJ38" s="64">
        <v>3347.9751910000005</v>
      </c>
      <c r="AK38" s="64">
        <v>248098.452939</v>
      </c>
      <c r="AL38" s="16">
        <v>0.013494542796779016</v>
      </c>
      <c r="AM38" s="64">
        <v>161.30059699999998</v>
      </c>
    </row>
    <row r="39" spans="1:39" ht="15">
      <c r="A39" s="16" t="s">
        <v>446</v>
      </c>
      <c r="B39" s="13">
        <v>18071</v>
      </c>
      <c r="C39" s="64">
        <v>328586.756351</v>
      </c>
      <c r="D39" s="86">
        <v>13</v>
      </c>
      <c r="E39" s="86">
        <v>1214.75</v>
      </c>
      <c r="F39" s="86">
        <v>0.0036968927582169218</v>
      </c>
      <c r="G39" s="13">
        <v>1</v>
      </c>
      <c r="H39" s="13">
        <v>4</v>
      </c>
      <c r="I39" s="13">
        <v>1.2173345159800525E-05</v>
      </c>
      <c r="J39" s="86">
        <v>5</v>
      </c>
      <c r="K39" s="86">
        <v>109.33</v>
      </c>
      <c r="L39" s="86">
        <v>0.00033272795658024785</v>
      </c>
      <c r="M39" s="13"/>
      <c r="N39" s="13"/>
      <c r="O39" s="13"/>
      <c r="P39" s="86"/>
      <c r="Q39" s="86"/>
      <c r="R39" s="86"/>
      <c r="S39" s="13"/>
      <c r="T39" s="13"/>
      <c r="U39" s="13"/>
      <c r="V39" s="13">
        <v>14</v>
      </c>
      <c r="W39" s="13">
        <v>178</v>
      </c>
      <c r="X39" s="13">
        <v>0.0005417138596111234</v>
      </c>
      <c r="Y39" s="115"/>
      <c r="Z39" s="13">
        <v>4</v>
      </c>
      <c r="AA39" s="13">
        <v>30203.64</v>
      </c>
      <c r="AB39" s="13">
        <v>0.09191983370058937</v>
      </c>
      <c r="AC39" s="13">
        <v>1</v>
      </c>
      <c r="AD39" s="13">
        <v>43.7</v>
      </c>
      <c r="AE39" s="13">
        <v>0.00013299379587082075</v>
      </c>
      <c r="AF39" s="86">
        <v>3</v>
      </c>
      <c r="AG39" s="86">
        <v>4733.06</v>
      </c>
      <c r="AH39" s="86">
        <v>0.01440429326051137</v>
      </c>
      <c r="AJ39" s="64">
        <v>2797.008062000001</v>
      </c>
      <c r="AK39" s="64">
        <v>328586.756351</v>
      </c>
      <c r="AL39" s="16">
        <v>0.008512236138367688</v>
      </c>
      <c r="AM39" s="64">
        <v>283.434235</v>
      </c>
    </row>
    <row r="40" spans="1:39" ht="15">
      <c r="A40" s="16" t="s">
        <v>447</v>
      </c>
      <c r="B40" s="13">
        <v>18073</v>
      </c>
      <c r="C40" s="64">
        <v>359030.323334</v>
      </c>
      <c r="D40" s="86">
        <v>13</v>
      </c>
      <c r="E40" s="86">
        <v>104.49000000000001</v>
      </c>
      <c r="F40" s="86">
        <v>0.0002910339133187775</v>
      </c>
      <c r="G40" s="13"/>
      <c r="H40" s="13"/>
      <c r="I40" s="13"/>
      <c r="J40" s="86">
        <v>1</v>
      </c>
      <c r="K40" s="86">
        <v>1</v>
      </c>
      <c r="L40" s="86">
        <v>2.785280058558498E-06</v>
      </c>
      <c r="M40" s="13"/>
      <c r="N40" s="13"/>
      <c r="O40" s="13"/>
      <c r="P40" s="86"/>
      <c r="Q40" s="86"/>
      <c r="R40" s="86"/>
      <c r="S40" s="13"/>
      <c r="T40" s="13"/>
      <c r="U40" s="13"/>
      <c r="V40" s="13">
        <v>7</v>
      </c>
      <c r="W40" s="13">
        <v>112</v>
      </c>
      <c r="X40" s="13">
        <v>0.0003119513665585518</v>
      </c>
      <c r="Y40" s="115"/>
      <c r="Z40" s="13"/>
      <c r="AA40" s="13"/>
      <c r="AB40" s="13"/>
      <c r="AC40" s="13">
        <v>4</v>
      </c>
      <c r="AD40" s="13">
        <v>6315.39</v>
      </c>
      <c r="AE40" s="13">
        <v>0.01759012982901975</v>
      </c>
      <c r="AF40" s="86">
        <v>1</v>
      </c>
      <c r="AG40" s="86">
        <v>11.1</v>
      </c>
      <c r="AH40" s="86">
        <v>3.0916608649999324E-05</v>
      </c>
      <c r="AJ40" s="64">
        <v>883.625459</v>
      </c>
      <c r="AK40" s="64">
        <v>359030.323334</v>
      </c>
      <c r="AL40" s="16">
        <v>0.0024611443701872994</v>
      </c>
      <c r="AM40" s="64">
        <v>51.143741</v>
      </c>
    </row>
    <row r="41" spans="1:39" ht="15">
      <c r="A41" s="16" t="s">
        <v>448</v>
      </c>
      <c r="B41" s="13">
        <v>18075</v>
      </c>
      <c r="C41" s="64">
        <v>245858.902504</v>
      </c>
      <c r="D41" s="86">
        <v>12</v>
      </c>
      <c r="E41" s="86">
        <v>108.1</v>
      </c>
      <c r="F41" s="86">
        <v>0.0004396830820402823</v>
      </c>
      <c r="G41" s="13">
        <v>2</v>
      </c>
      <c r="H41" s="13">
        <v>14.41</v>
      </c>
      <c r="I41" s="13">
        <v>5.8610853026831344E-05</v>
      </c>
      <c r="J41" s="86"/>
      <c r="K41" s="86"/>
      <c r="L41" s="86"/>
      <c r="M41" s="13">
        <v>3</v>
      </c>
      <c r="N41" s="13">
        <v>259.74</v>
      </c>
      <c r="O41" s="13">
        <v>0.0010564596089652446</v>
      </c>
      <c r="P41" s="86"/>
      <c r="Q41" s="86"/>
      <c r="R41" s="86"/>
      <c r="S41" s="13"/>
      <c r="T41" s="13"/>
      <c r="U41" s="13"/>
      <c r="V41" s="13">
        <v>10</v>
      </c>
      <c r="W41" s="13">
        <v>220</v>
      </c>
      <c r="X41" s="13">
        <v>0.0008948221836157456</v>
      </c>
      <c r="Y41" s="115"/>
      <c r="Z41" s="13">
        <v>2</v>
      </c>
      <c r="AA41" s="13">
        <v>89</v>
      </c>
      <c r="AB41" s="13">
        <v>0.000361996247008188</v>
      </c>
      <c r="AC41" s="13">
        <v>4</v>
      </c>
      <c r="AD41" s="13">
        <v>593.21</v>
      </c>
      <c r="AE41" s="13">
        <v>0.0024128066706486204</v>
      </c>
      <c r="AF41" s="86">
        <v>1</v>
      </c>
      <c r="AG41" s="86">
        <v>1.66</v>
      </c>
      <c r="AH41" s="86">
        <v>6.75184011273699E-06</v>
      </c>
      <c r="AJ41" s="64">
        <v>114.22437499999998</v>
      </c>
      <c r="AK41" s="64">
        <v>245858.902504</v>
      </c>
      <c r="AL41" s="16">
        <v>0.00046459320299838076</v>
      </c>
      <c r="AM41" s="64">
        <v>14.246903</v>
      </c>
    </row>
    <row r="42" spans="1:39" ht="15">
      <c r="A42" s="16" t="s">
        <v>449</v>
      </c>
      <c r="B42" s="13">
        <v>18077</v>
      </c>
      <c r="C42" s="64">
        <v>232187.69846</v>
      </c>
      <c r="D42" s="86">
        <v>21</v>
      </c>
      <c r="E42" s="86">
        <v>1509.22</v>
      </c>
      <c r="F42" s="86">
        <v>0.006499999827768653</v>
      </c>
      <c r="G42" s="13">
        <v>1</v>
      </c>
      <c r="H42" s="13">
        <v>7.52</v>
      </c>
      <c r="I42" s="13">
        <v>3.238759008283767E-05</v>
      </c>
      <c r="J42" s="86">
        <v>1</v>
      </c>
      <c r="K42" s="86">
        <v>1</v>
      </c>
      <c r="L42" s="86">
        <v>4.306860383356073E-06</v>
      </c>
      <c r="M42" s="13">
        <v>3</v>
      </c>
      <c r="N42" s="13">
        <v>57</v>
      </c>
      <c r="O42" s="13">
        <v>0.00024549104185129616</v>
      </c>
      <c r="P42" s="86"/>
      <c r="Q42" s="86"/>
      <c r="R42" s="86"/>
      <c r="S42" s="13"/>
      <c r="T42" s="13"/>
      <c r="U42" s="13"/>
      <c r="V42" s="13">
        <v>11</v>
      </c>
      <c r="W42" s="13">
        <v>246</v>
      </c>
      <c r="X42" s="13">
        <v>0.001059487654305594</v>
      </c>
      <c r="Y42" s="115"/>
      <c r="Z42" s="13"/>
      <c r="AA42" s="13"/>
      <c r="AB42" s="13"/>
      <c r="AC42" s="13">
        <v>1</v>
      </c>
      <c r="AD42" s="13">
        <v>329.08</v>
      </c>
      <c r="AE42" s="13">
        <v>0.0014173016149548166</v>
      </c>
      <c r="AF42" s="86">
        <v>1</v>
      </c>
      <c r="AG42" s="86">
        <v>2491.29</v>
      </c>
      <c r="AH42" s="86">
        <v>0.010729638204451152</v>
      </c>
      <c r="AJ42" s="64">
        <v>993.5707950000001</v>
      </c>
      <c r="AK42" s="64">
        <v>232187.69846</v>
      </c>
      <c r="AL42" s="16">
        <v>0.004279170695045099</v>
      </c>
      <c r="AM42" s="64">
        <v>129.866513</v>
      </c>
    </row>
    <row r="43" spans="1:39" ht="15">
      <c r="A43" s="16" t="s">
        <v>450</v>
      </c>
      <c r="B43" s="13">
        <v>18079</v>
      </c>
      <c r="C43" s="64">
        <v>242137.180291</v>
      </c>
      <c r="D43" s="86">
        <v>12</v>
      </c>
      <c r="E43" s="86">
        <v>323.1</v>
      </c>
      <c r="F43" s="86">
        <v>0.0013343675664005796</v>
      </c>
      <c r="G43" s="13"/>
      <c r="H43" s="13"/>
      <c r="I43" s="13"/>
      <c r="J43" s="86">
        <v>2</v>
      </c>
      <c r="K43" s="86">
        <v>1</v>
      </c>
      <c r="L43" s="86">
        <v>4.129890332406622E-06</v>
      </c>
      <c r="M43" s="13">
        <v>3</v>
      </c>
      <c r="N43" s="13">
        <v>105</v>
      </c>
      <c r="O43" s="13">
        <v>0.0004336384849026952</v>
      </c>
      <c r="P43" s="86"/>
      <c r="Q43" s="86"/>
      <c r="R43" s="86"/>
      <c r="S43" s="13"/>
      <c r="T43" s="13"/>
      <c r="U43" s="13"/>
      <c r="V43" s="13">
        <v>6</v>
      </c>
      <c r="W43" s="13">
        <v>74</v>
      </c>
      <c r="X43" s="13">
        <v>0.00030561188459809</v>
      </c>
      <c r="Y43" s="115"/>
      <c r="Z43" s="13">
        <v>1</v>
      </c>
      <c r="AA43" s="13">
        <v>355</v>
      </c>
      <c r="AB43" s="13">
        <v>0.0014661110680043506</v>
      </c>
      <c r="AC43" s="13">
        <v>4</v>
      </c>
      <c r="AD43" s="13">
        <v>307.63</v>
      </c>
      <c r="AE43" s="13">
        <v>0.001270478162958249</v>
      </c>
      <c r="AF43" s="86">
        <v>4</v>
      </c>
      <c r="AG43" s="86">
        <v>17492.61</v>
      </c>
      <c r="AH43" s="86">
        <v>0.07224256092755939</v>
      </c>
      <c r="AJ43" s="64">
        <v>721.6470459999998</v>
      </c>
      <c r="AK43" s="64">
        <v>242137.180291</v>
      </c>
      <c r="AL43" s="16">
        <v>0.0029803231586851956</v>
      </c>
      <c r="AM43" s="64">
        <v>60.194397999999985</v>
      </c>
    </row>
    <row r="44" spans="1:39" ht="15">
      <c r="A44" s="16" t="s">
        <v>451</v>
      </c>
      <c r="B44" s="13">
        <v>18081</v>
      </c>
      <c r="C44" s="64">
        <v>205856.315643</v>
      </c>
      <c r="D44" s="86">
        <v>29</v>
      </c>
      <c r="E44" s="86">
        <v>1021</v>
      </c>
      <c r="F44" s="86">
        <v>0.0049597701037778115</v>
      </c>
      <c r="G44" s="13">
        <v>1</v>
      </c>
      <c r="H44" s="13">
        <v>1</v>
      </c>
      <c r="I44" s="13">
        <v>4.85775720252479E-06</v>
      </c>
      <c r="J44" s="86"/>
      <c r="K44" s="86"/>
      <c r="L44" s="86"/>
      <c r="M44" s="13"/>
      <c r="N44" s="13"/>
      <c r="O44" s="13"/>
      <c r="P44" s="86"/>
      <c r="Q44" s="86"/>
      <c r="R44" s="86"/>
      <c r="S44" s="13"/>
      <c r="T44" s="13"/>
      <c r="U44" s="13"/>
      <c r="V44" s="13">
        <v>34</v>
      </c>
      <c r="W44" s="13">
        <v>616.5</v>
      </c>
      <c r="X44" s="13">
        <v>0.0029948073153565334</v>
      </c>
      <c r="Y44" s="115"/>
      <c r="Z44" s="13"/>
      <c r="AA44" s="13"/>
      <c r="AB44" s="13"/>
      <c r="AC44" s="13"/>
      <c r="AD44" s="13"/>
      <c r="AE44" s="13"/>
      <c r="AF44" s="86">
        <v>2</v>
      </c>
      <c r="AG44" s="86">
        <v>5755.71</v>
      </c>
      <c r="AH44" s="86">
        <v>0.027959841708143963</v>
      </c>
      <c r="AJ44" s="64">
        <v>922.913117</v>
      </c>
      <c r="AK44" s="64">
        <v>205856.315643</v>
      </c>
      <c r="AL44" s="16">
        <v>0.004483287841411355</v>
      </c>
      <c r="AM44" s="64">
        <v>84.04135299999999</v>
      </c>
    </row>
    <row r="45" spans="1:39" ht="15">
      <c r="A45" s="16" t="s">
        <v>452</v>
      </c>
      <c r="B45" s="13">
        <v>18083</v>
      </c>
      <c r="C45" s="64">
        <v>335204.600744</v>
      </c>
      <c r="D45" s="86">
        <v>25</v>
      </c>
      <c r="E45" s="86">
        <v>649.25</v>
      </c>
      <c r="F45" s="86">
        <v>0.001936876756938788</v>
      </c>
      <c r="G45" s="13">
        <v>4</v>
      </c>
      <c r="H45" s="13">
        <v>34</v>
      </c>
      <c r="I45" s="13">
        <v>0.00010143058873456881</v>
      </c>
      <c r="J45" s="86">
        <v>2</v>
      </c>
      <c r="K45" s="86">
        <v>1.19</v>
      </c>
      <c r="L45" s="86">
        <v>3.550070605709908E-06</v>
      </c>
      <c r="M45" s="13">
        <v>2</v>
      </c>
      <c r="N45" s="13">
        <v>46</v>
      </c>
      <c r="O45" s="13">
        <v>0.0001372296200526519</v>
      </c>
      <c r="P45" s="86"/>
      <c r="Q45" s="86"/>
      <c r="R45" s="86"/>
      <c r="S45" s="13"/>
      <c r="T45" s="13"/>
      <c r="U45" s="13"/>
      <c r="V45" s="13">
        <v>14</v>
      </c>
      <c r="W45" s="13">
        <v>287</v>
      </c>
      <c r="X45" s="13">
        <v>0.0008561934990241543</v>
      </c>
      <c r="Y45" s="115"/>
      <c r="Z45" s="13">
        <v>2</v>
      </c>
      <c r="AA45" s="13">
        <v>153</v>
      </c>
      <c r="AB45" s="13">
        <v>0.00045643764930555964</v>
      </c>
      <c r="AC45" s="13"/>
      <c r="AD45" s="13"/>
      <c r="AE45" s="13"/>
      <c r="AF45" s="86">
        <v>2</v>
      </c>
      <c r="AG45" s="86">
        <v>232.32999999999998</v>
      </c>
      <c r="AH45" s="86">
        <v>0.0006930990788441873</v>
      </c>
      <c r="AJ45" s="64">
        <v>5320.077329000001</v>
      </c>
      <c r="AK45" s="64">
        <v>335204.600744</v>
      </c>
      <c r="AL45" s="16">
        <v>0.015871134576291246</v>
      </c>
      <c r="AM45" s="64">
        <v>560.787921</v>
      </c>
    </row>
    <row r="46" spans="1:39" ht="15">
      <c r="A46" s="16" t="s">
        <v>453</v>
      </c>
      <c r="B46" s="13">
        <v>18085</v>
      </c>
      <c r="C46" s="64">
        <v>354612.935903</v>
      </c>
      <c r="D46" s="86">
        <v>34</v>
      </c>
      <c r="E46" s="86">
        <v>206.29</v>
      </c>
      <c r="F46" s="86">
        <v>0.0005817328673436439</v>
      </c>
      <c r="G46" s="13"/>
      <c r="H46" s="13"/>
      <c r="I46" s="13"/>
      <c r="J46" s="86">
        <v>18</v>
      </c>
      <c r="K46" s="86">
        <v>38.75</v>
      </c>
      <c r="L46" s="86">
        <v>0.00010927407343819962</v>
      </c>
      <c r="M46" s="13">
        <v>10</v>
      </c>
      <c r="N46" s="13">
        <v>415</v>
      </c>
      <c r="O46" s="13">
        <v>0.0011702900768220089</v>
      </c>
      <c r="P46" s="86"/>
      <c r="Q46" s="86"/>
      <c r="R46" s="86"/>
      <c r="S46" s="13">
        <v>3</v>
      </c>
      <c r="T46" s="13">
        <v>20.66</v>
      </c>
      <c r="U46" s="13">
        <v>5.826070599311495E-05</v>
      </c>
      <c r="V46" s="13">
        <v>22</v>
      </c>
      <c r="W46" s="13">
        <v>422</v>
      </c>
      <c r="X46" s="13">
        <v>0.001190029909443103</v>
      </c>
      <c r="Y46" s="115"/>
      <c r="Z46" s="13"/>
      <c r="AA46" s="13"/>
      <c r="AB46" s="13"/>
      <c r="AC46" s="13">
        <v>6</v>
      </c>
      <c r="AD46" s="13">
        <v>782.22</v>
      </c>
      <c r="AE46" s="13">
        <v>0.002205841696124607</v>
      </c>
      <c r="AF46" s="86">
        <v>6</v>
      </c>
      <c r="AG46" s="86">
        <v>3471.06</v>
      </c>
      <c r="AH46" s="86">
        <v>0.009788306202539282</v>
      </c>
      <c r="AJ46" s="64">
        <v>10758.893081999997</v>
      </c>
      <c r="AK46" s="64">
        <v>354612.935903</v>
      </c>
      <c r="AL46" s="16">
        <v>0.03033982123241821</v>
      </c>
      <c r="AM46" s="64">
        <v>262.620549</v>
      </c>
    </row>
    <row r="47" spans="1:39" ht="15">
      <c r="A47" s="16" t="s">
        <v>454</v>
      </c>
      <c r="B47" s="13">
        <v>18087</v>
      </c>
      <c r="C47" s="64">
        <v>247489.910627</v>
      </c>
      <c r="D47" s="86">
        <v>17</v>
      </c>
      <c r="E47" s="86">
        <v>536</v>
      </c>
      <c r="F47" s="86">
        <v>0.0021657448525561223</v>
      </c>
      <c r="G47" s="13"/>
      <c r="H47" s="13"/>
      <c r="I47" s="13"/>
      <c r="J47" s="86">
        <v>24</v>
      </c>
      <c r="K47" s="86">
        <v>20.790000000000003</v>
      </c>
      <c r="L47" s="86">
        <v>8.400342441164513E-05</v>
      </c>
      <c r="M47" s="13">
        <v>7</v>
      </c>
      <c r="N47" s="13">
        <v>416</v>
      </c>
      <c r="O47" s="13">
        <v>0.001680876601983856</v>
      </c>
      <c r="P47" s="86"/>
      <c r="Q47" s="86"/>
      <c r="R47" s="86"/>
      <c r="S47" s="13">
        <v>3</v>
      </c>
      <c r="T47" s="13">
        <v>4.5</v>
      </c>
      <c r="U47" s="13">
        <v>1.818255939645998E-05</v>
      </c>
      <c r="V47" s="13">
        <v>12</v>
      </c>
      <c r="W47" s="13">
        <v>347</v>
      </c>
      <c r="X47" s="13">
        <v>0.001402077357904803</v>
      </c>
      <c r="Y47" s="115"/>
      <c r="Z47" s="13"/>
      <c r="AA47" s="13"/>
      <c r="AB47" s="13"/>
      <c r="AC47" s="13">
        <v>5</v>
      </c>
      <c r="AD47" s="13">
        <v>675.11</v>
      </c>
      <c r="AE47" s="13">
        <v>0.002727828372032022</v>
      </c>
      <c r="AF47" s="86">
        <v>2</v>
      </c>
      <c r="AG47" s="86">
        <v>9315.01</v>
      </c>
      <c r="AH47" s="86">
        <v>0.03763793835635971</v>
      </c>
      <c r="AJ47" s="64">
        <v>4574.996424</v>
      </c>
      <c r="AK47" s="64">
        <v>247489.910627</v>
      </c>
      <c r="AL47" s="16">
        <v>0.01848558760399378</v>
      </c>
      <c r="AM47" s="64">
        <v>175.814981</v>
      </c>
    </row>
    <row r="48" spans="1:39" ht="15">
      <c r="A48" s="16" t="s">
        <v>455</v>
      </c>
      <c r="B48" s="13">
        <v>18089</v>
      </c>
      <c r="C48" s="64">
        <v>400449.643523</v>
      </c>
      <c r="D48" s="86">
        <v>345</v>
      </c>
      <c r="E48" s="86">
        <v>10289.24999</v>
      </c>
      <c r="F48" s="86">
        <v>0.02569424185143277</v>
      </c>
      <c r="G48" s="13">
        <v>3</v>
      </c>
      <c r="H48" s="13">
        <v>531.67</v>
      </c>
      <c r="I48" s="13">
        <v>0.0013276825403628141</v>
      </c>
      <c r="J48" s="86">
        <v>1</v>
      </c>
      <c r="K48" s="86">
        <v>0.36</v>
      </c>
      <c r="L48" s="86">
        <v>8.98989438054833E-07</v>
      </c>
      <c r="M48" s="13">
        <v>2</v>
      </c>
      <c r="N48" s="13">
        <v>14</v>
      </c>
      <c r="O48" s="13">
        <v>3.4960700368799066E-05</v>
      </c>
      <c r="P48" s="86">
        <v>1</v>
      </c>
      <c r="Q48" s="86">
        <v>0</v>
      </c>
      <c r="R48" s="86"/>
      <c r="S48" s="13">
        <v>5</v>
      </c>
      <c r="T48" s="13">
        <v>82.900001</v>
      </c>
      <c r="U48" s="13">
        <v>0.00020701729253815306</v>
      </c>
      <c r="V48" s="13">
        <v>151</v>
      </c>
      <c r="W48" s="13">
        <v>2128.48</v>
      </c>
      <c r="X48" s="13">
        <v>0.0053152251086415305</v>
      </c>
      <c r="Y48" s="115"/>
      <c r="Z48" s="13">
        <v>7</v>
      </c>
      <c r="AA48" s="13">
        <v>105.7</v>
      </c>
      <c r="AB48" s="13">
        <v>0.00026395328778443293</v>
      </c>
      <c r="AC48" s="13">
        <v>22</v>
      </c>
      <c r="AD48" s="13">
        <v>2992.594999</v>
      </c>
      <c r="AE48" s="13">
        <v>0.007473086934657538</v>
      </c>
      <c r="AF48" s="86">
        <v>5</v>
      </c>
      <c r="AG48" s="86">
        <v>1443.6</v>
      </c>
      <c r="AH48" s="86">
        <v>0.0036049476465998802</v>
      </c>
      <c r="AJ48" s="64">
        <v>4353.315128000001</v>
      </c>
      <c r="AK48" s="64">
        <v>400449.643523</v>
      </c>
      <c r="AL48" s="16">
        <v>0.010871067557212013</v>
      </c>
      <c r="AM48" s="64">
        <v>291.11548</v>
      </c>
    </row>
    <row r="49" spans="1:39" ht="15">
      <c r="A49" s="16" t="s">
        <v>456</v>
      </c>
      <c r="B49" s="13">
        <v>18091</v>
      </c>
      <c r="C49" s="64">
        <v>392233.145694</v>
      </c>
      <c r="D49" s="86">
        <v>65</v>
      </c>
      <c r="E49" s="86">
        <v>2553.9</v>
      </c>
      <c r="F49" s="86">
        <v>0.006511178435675655</v>
      </c>
      <c r="G49" s="13"/>
      <c r="H49" s="13"/>
      <c r="I49" s="13"/>
      <c r="J49" s="86">
        <v>9</v>
      </c>
      <c r="K49" s="86">
        <v>272.535999</v>
      </c>
      <c r="L49" s="86">
        <v>0.0006948316377438904</v>
      </c>
      <c r="M49" s="13">
        <v>4</v>
      </c>
      <c r="N49" s="13">
        <v>138</v>
      </c>
      <c r="O49" s="13">
        <v>0.00035183156119003887</v>
      </c>
      <c r="P49" s="86"/>
      <c r="Q49" s="86"/>
      <c r="R49" s="86"/>
      <c r="S49" s="13">
        <v>1</v>
      </c>
      <c r="T49" s="13">
        <v>3</v>
      </c>
      <c r="U49" s="13">
        <v>7.648512199783453E-06</v>
      </c>
      <c r="V49" s="13">
        <v>35</v>
      </c>
      <c r="W49" s="13">
        <v>659.874997</v>
      </c>
      <c r="X49" s="13">
        <v>0.0016823539882955235</v>
      </c>
      <c r="Y49" s="115"/>
      <c r="Z49" s="13">
        <v>6</v>
      </c>
      <c r="AA49" s="13">
        <v>202.7</v>
      </c>
      <c r="AB49" s="13">
        <v>0.000516784474298702</v>
      </c>
      <c r="AC49" s="13">
        <v>11</v>
      </c>
      <c r="AD49" s="13">
        <v>452.16</v>
      </c>
      <c r="AE49" s="13">
        <v>0.0011527837587513622</v>
      </c>
      <c r="AF49" s="86">
        <v>6</v>
      </c>
      <c r="AG49" s="86">
        <v>10784.88</v>
      </c>
      <c r="AH49" s="86">
        <v>0.027496095417733523</v>
      </c>
      <c r="AJ49" s="64">
        <v>3483.022916999999</v>
      </c>
      <c r="AK49" s="64">
        <v>392233.145694</v>
      </c>
      <c r="AL49" s="16">
        <v>0.008879981090933282</v>
      </c>
      <c r="AM49" s="64">
        <v>187.64985500000006</v>
      </c>
    </row>
    <row r="50" spans="1:39" ht="15">
      <c r="A50" s="16" t="s">
        <v>457</v>
      </c>
      <c r="B50" s="13">
        <v>18093</v>
      </c>
      <c r="C50" s="64">
        <v>289173.791632</v>
      </c>
      <c r="D50" s="86">
        <v>11</v>
      </c>
      <c r="E50" s="86">
        <v>1718.8</v>
      </c>
      <c r="F50" s="86">
        <v>0.005943830491344559</v>
      </c>
      <c r="G50" s="13"/>
      <c r="H50" s="13"/>
      <c r="I50" s="13"/>
      <c r="J50" s="86">
        <v>4</v>
      </c>
      <c r="K50" s="86">
        <v>44.07</v>
      </c>
      <c r="L50" s="86">
        <v>0.00015239970313797694</v>
      </c>
      <c r="M50" s="13">
        <v>1</v>
      </c>
      <c r="N50" s="13">
        <v>22</v>
      </c>
      <c r="O50" s="13">
        <v>7.607881708725873E-05</v>
      </c>
      <c r="P50" s="86"/>
      <c r="Q50" s="86"/>
      <c r="R50" s="86"/>
      <c r="S50" s="13"/>
      <c r="T50" s="13"/>
      <c r="U50" s="13"/>
      <c r="V50" s="13">
        <v>17</v>
      </c>
      <c r="W50" s="13">
        <v>152</v>
      </c>
      <c r="X50" s="13">
        <v>0.0005256354635119695</v>
      </c>
      <c r="Y50" s="115"/>
      <c r="Z50" s="13">
        <v>3</v>
      </c>
      <c r="AA50" s="13">
        <v>16007</v>
      </c>
      <c r="AB50" s="13">
        <v>0.05535425568707957</v>
      </c>
      <c r="AC50" s="13">
        <v>1</v>
      </c>
      <c r="AD50" s="13">
        <v>67</v>
      </c>
      <c r="AE50" s="13">
        <v>0.00023169457931119706</v>
      </c>
      <c r="AF50" s="86">
        <v>3</v>
      </c>
      <c r="AG50" s="86">
        <v>192.25</v>
      </c>
      <c r="AH50" s="86">
        <v>0.0006648251175011587</v>
      </c>
      <c r="AJ50" s="64">
        <v>2028.364991</v>
      </c>
      <c r="AK50" s="64">
        <v>289173.791632</v>
      </c>
      <c r="AL50" s="16">
        <v>0.007014345869840373</v>
      </c>
      <c r="AM50" s="64">
        <v>182.37288899999993</v>
      </c>
    </row>
    <row r="51" spans="1:39" ht="15">
      <c r="A51" s="16" t="s">
        <v>458</v>
      </c>
      <c r="B51" s="13">
        <v>18095</v>
      </c>
      <c r="C51" s="64">
        <v>289733.009836</v>
      </c>
      <c r="D51" s="86">
        <v>78</v>
      </c>
      <c r="E51" s="86">
        <v>1467.7500000000002</v>
      </c>
      <c r="F51" s="86">
        <v>0.005065870819589397</v>
      </c>
      <c r="G51" s="13">
        <v>1</v>
      </c>
      <c r="H51" s="13">
        <v>1</v>
      </c>
      <c r="I51" s="13">
        <v>3.4514534625034216E-06</v>
      </c>
      <c r="J51" s="86"/>
      <c r="K51" s="86"/>
      <c r="L51" s="86"/>
      <c r="M51" s="13">
        <v>5</v>
      </c>
      <c r="N51" s="13">
        <v>175</v>
      </c>
      <c r="O51" s="13">
        <v>0.0006040043559380988</v>
      </c>
      <c r="P51" s="86">
        <v>1</v>
      </c>
      <c r="Q51" s="86">
        <v>13</v>
      </c>
      <c r="R51" s="86">
        <v>4.4868895012544476E-05</v>
      </c>
      <c r="S51" s="13"/>
      <c r="T51" s="13"/>
      <c r="U51" s="13"/>
      <c r="V51" s="13">
        <v>48</v>
      </c>
      <c r="W51" s="13">
        <v>366.6</v>
      </c>
      <c r="X51" s="13">
        <v>0.0012653028393537543</v>
      </c>
      <c r="Y51" s="115"/>
      <c r="Z51" s="13"/>
      <c r="AA51" s="13"/>
      <c r="AB51" s="13"/>
      <c r="AC51" s="13"/>
      <c r="AD51" s="13"/>
      <c r="AE51" s="13"/>
      <c r="AF51" s="86"/>
      <c r="AG51" s="86"/>
      <c r="AH51" s="86"/>
      <c r="AJ51" s="64">
        <v>360.98887299999996</v>
      </c>
      <c r="AK51" s="64">
        <v>289733.009836</v>
      </c>
      <c r="AL51" s="16">
        <v>0.0012459362956410576</v>
      </c>
      <c r="AM51" s="64">
        <v>38.00763</v>
      </c>
    </row>
    <row r="52" spans="1:39" ht="15">
      <c r="A52" s="16" t="s">
        <v>459</v>
      </c>
      <c r="B52" s="13">
        <v>18097</v>
      </c>
      <c r="C52" s="64">
        <v>257683.760833</v>
      </c>
      <c r="D52" s="86">
        <v>172</v>
      </c>
      <c r="E52" s="86">
        <v>10151.109999999997</v>
      </c>
      <c r="F52" s="86">
        <v>0.03939367373087488</v>
      </c>
      <c r="G52" s="13">
        <v>2</v>
      </c>
      <c r="H52" s="13">
        <v>1.93</v>
      </c>
      <c r="I52" s="13">
        <v>7.489800652400431E-06</v>
      </c>
      <c r="J52" s="86"/>
      <c r="K52" s="86"/>
      <c r="L52" s="86"/>
      <c r="M52" s="13">
        <v>1</v>
      </c>
      <c r="N52" s="13">
        <v>20</v>
      </c>
      <c r="O52" s="13">
        <v>7.761451453264695E-05</v>
      </c>
      <c r="P52" s="86">
        <v>7</v>
      </c>
      <c r="Q52" s="86">
        <v>354.9</v>
      </c>
      <c r="R52" s="86">
        <v>0.0013772695603818201</v>
      </c>
      <c r="S52" s="13"/>
      <c r="T52" s="13"/>
      <c r="U52" s="13"/>
      <c r="V52" s="13">
        <v>187</v>
      </c>
      <c r="W52" s="13">
        <v>3783.23</v>
      </c>
      <c r="X52" s="13">
        <v>0.014681677990767297</v>
      </c>
      <c r="Y52" s="115"/>
      <c r="Z52" s="13"/>
      <c r="AA52" s="13"/>
      <c r="AB52" s="13"/>
      <c r="AC52" s="13">
        <v>5</v>
      </c>
      <c r="AD52" s="13">
        <v>230.12</v>
      </c>
      <c r="AE52" s="13">
        <v>0.0008930326042126359</v>
      </c>
      <c r="AF52" s="86"/>
      <c r="AG52" s="86"/>
      <c r="AH52" s="86"/>
      <c r="AJ52" s="64">
        <v>4787.850865999998</v>
      </c>
      <c r="AK52" s="64">
        <v>257683.760833</v>
      </c>
      <c r="AL52" s="16">
        <v>0.018580336030965157</v>
      </c>
      <c r="AM52" s="64">
        <v>267.989425</v>
      </c>
    </row>
    <row r="53" spans="1:39" ht="15">
      <c r="A53" s="16" t="s">
        <v>460</v>
      </c>
      <c r="B53" s="13">
        <v>18099</v>
      </c>
      <c r="C53" s="64">
        <v>287529.77158</v>
      </c>
      <c r="D53" s="86">
        <v>18</v>
      </c>
      <c r="E53" s="86">
        <v>290.75</v>
      </c>
      <c r="F53" s="86">
        <v>0.0010111996347449677</v>
      </c>
      <c r="G53" s="13">
        <v>1</v>
      </c>
      <c r="H53" s="13">
        <v>0.5</v>
      </c>
      <c r="I53" s="13">
        <v>1.7389503606964192E-06</v>
      </c>
      <c r="J53" s="86">
        <v>6</v>
      </c>
      <c r="K53" s="86">
        <v>14.39</v>
      </c>
      <c r="L53" s="86">
        <v>5.0046991380842946E-05</v>
      </c>
      <c r="M53" s="13">
        <v>6</v>
      </c>
      <c r="N53" s="13">
        <v>337.6</v>
      </c>
      <c r="O53" s="13">
        <v>0.0011741392835422223</v>
      </c>
      <c r="P53" s="86">
        <v>2</v>
      </c>
      <c r="Q53" s="86">
        <v>0</v>
      </c>
      <c r="R53" s="86"/>
      <c r="S53" s="13">
        <v>2</v>
      </c>
      <c r="T53" s="13">
        <v>7</v>
      </c>
      <c r="U53" s="13">
        <v>2.4345305049749866E-05</v>
      </c>
      <c r="V53" s="13">
        <v>14</v>
      </c>
      <c r="W53" s="13">
        <v>224</v>
      </c>
      <c r="X53" s="13">
        <v>0.0007790497615919957</v>
      </c>
      <c r="Y53" s="115"/>
      <c r="Z53" s="13"/>
      <c r="AA53" s="13"/>
      <c r="AB53" s="13"/>
      <c r="AC53" s="13"/>
      <c r="AD53" s="13"/>
      <c r="AE53" s="13"/>
      <c r="AF53" s="86">
        <v>4</v>
      </c>
      <c r="AG53" s="86">
        <v>1125.46</v>
      </c>
      <c r="AH53" s="86">
        <v>0.003914238145898784</v>
      </c>
      <c r="AJ53" s="64">
        <v>3595.718421</v>
      </c>
      <c r="AK53" s="64">
        <v>287529.77158</v>
      </c>
      <c r="AL53" s="16">
        <v>0.012505551690321417</v>
      </c>
      <c r="AM53" s="64">
        <v>112.29817499999997</v>
      </c>
    </row>
    <row r="54" spans="1:39" ht="15">
      <c r="A54" s="16" t="s">
        <v>461</v>
      </c>
      <c r="B54" s="13">
        <v>18101</v>
      </c>
      <c r="C54" s="64">
        <v>217646.301357</v>
      </c>
      <c r="D54" s="86">
        <v>5</v>
      </c>
      <c r="E54" s="86">
        <v>1156.03</v>
      </c>
      <c r="F54" s="86">
        <v>0.005311507674572387</v>
      </c>
      <c r="G54" s="13"/>
      <c r="H54" s="13"/>
      <c r="I54" s="13"/>
      <c r="J54" s="86">
        <v>3</v>
      </c>
      <c r="K54" s="86">
        <v>1</v>
      </c>
      <c r="L54" s="86">
        <v>4.594610584995534E-06</v>
      </c>
      <c r="M54" s="13"/>
      <c r="N54" s="13"/>
      <c r="O54" s="13"/>
      <c r="P54" s="86">
        <v>1</v>
      </c>
      <c r="Q54" s="86">
        <v>0</v>
      </c>
      <c r="R54" s="86"/>
      <c r="S54" s="13"/>
      <c r="T54" s="13"/>
      <c r="U54" s="13"/>
      <c r="V54" s="13">
        <v>3</v>
      </c>
      <c r="W54" s="13">
        <v>40</v>
      </c>
      <c r="X54" s="13">
        <v>0.00018378442339982135</v>
      </c>
      <c r="Y54" s="115"/>
      <c r="Z54" s="13">
        <v>2</v>
      </c>
      <c r="AA54" s="13">
        <v>16627.75</v>
      </c>
      <c r="AB54" s="13">
        <v>0.0763980361546595</v>
      </c>
      <c r="AC54" s="13">
        <v>2</v>
      </c>
      <c r="AD54" s="13">
        <v>244.41</v>
      </c>
      <c r="AE54" s="13">
        <v>0.0011229687730787584</v>
      </c>
      <c r="AF54" s="86">
        <v>1</v>
      </c>
      <c r="AG54" s="86">
        <v>134.5</v>
      </c>
      <c r="AH54" s="86">
        <v>0.0006179751236818993</v>
      </c>
      <c r="AJ54" s="64">
        <v>2755.013806</v>
      </c>
      <c r="AK54" s="64">
        <v>217646.301357</v>
      </c>
      <c r="AL54" s="16">
        <v>0.012658215594856432</v>
      </c>
      <c r="AM54" s="64">
        <v>205.8766290000001</v>
      </c>
    </row>
    <row r="55" spans="1:39" ht="15">
      <c r="A55" s="16" t="s">
        <v>462</v>
      </c>
      <c r="B55" s="13">
        <v>18103</v>
      </c>
      <c r="C55" s="64">
        <v>241304.492257</v>
      </c>
      <c r="D55" s="86">
        <v>17</v>
      </c>
      <c r="E55" s="86">
        <v>5700.95</v>
      </c>
      <c r="F55" s="86">
        <v>0.023625544417665605</v>
      </c>
      <c r="G55" s="13"/>
      <c r="H55" s="13"/>
      <c r="I55" s="13"/>
      <c r="J55" s="86">
        <v>2</v>
      </c>
      <c r="K55" s="86">
        <v>270.92</v>
      </c>
      <c r="L55" s="86">
        <v>0.0011227308595293708</v>
      </c>
      <c r="M55" s="13">
        <v>5</v>
      </c>
      <c r="N55" s="13">
        <v>220</v>
      </c>
      <c r="O55" s="13">
        <v>0.0009117111660138106</v>
      </c>
      <c r="P55" s="86"/>
      <c r="Q55" s="86"/>
      <c r="R55" s="86"/>
      <c r="S55" s="13"/>
      <c r="T55" s="13"/>
      <c r="U55" s="13"/>
      <c r="V55" s="13">
        <v>13</v>
      </c>
      <c r="W55" s="13">
        <v>165</v>
      </c>
      <c r="X55" s="13">
        <v>0.0006837833745103579</v>
      </c>
      <c r="Y55" s="115"/>
      <c r="Z55" s="13">
        <v>1</v>
      </c>
      <c r="AA55" s="13">
        <v>508.86</v>
      </c>
      <c r="AB55" s="13">
        <v>0.002108787926989944</v>
      </c>
      <c r="AC55" s="13"/>
      <c r="AD55" s="13"/>
      <c r="AE55" s="13"/>
      <c r="AF55" s="86">
        <v>2</v>
      </c>
      <c r="AG55" s="86">
        <v>38.900000000000006</v>
      </c>
      <c r="AH55" s="86">
        <v>0.00016120711071789654</v>
      </c>
      <c r="AJ55" s="64">
        <v>1037.9877940000001</v>
      </c>
      <c r="AK55" s="64">
        <v>241304.492257</v>
      </c>
      <c r="AL55" s="16">
        <v>0.0043015684635265596</v>
      </c>
      <c r="AM55" s="64">
        <v>74.29536000000002</v>
      </c>
    </row>
    <row r="56" spans="1:39" ht="15">
      <c r="A56" s="16" t="s">
        <v>463</v>
      </c>
      <c r="B56" s="13">
        <v>18105</v>
      </c>
      <c r="C56" s="64">
        <v>263029.749008</v>
      </c>
      <c r="D56" s="86">
        <v>44</v>
      </c>
      <c r="E56" s="86">
        <v>20622.81</v>
      </c>
      <c r="F56" s="86">
        <v>0.07840485754093451</v>
      </c>
      <c r="G56" s="13">
        <v>1</v>
      </c>
      <c r="H56" s="13">
        <v>1</v>
      </c>
      <c r="I56" s="13">
        <v>3.801851325834574E-06</v>
      </c>
      <c r="J56" s="86">
        <v>1</v>
      </c>
      <c r="K56" s="86">
        <v>0</v>
      </c>
      <c r="L56" s="86"/>
      <c r="M56" s="13">
        <v>13</v>
      </c>
      <c r="N56" s="13">
        <v>19526</v>
      </c>
      <c r="O56" s="13">
        <v>0.07423494898824588</v>
      </c>
      <c r="P56" s="86">
        <v>2</v>
      </c>
      <c r="Q56" s="86">
        <v>48</v>
      </c>
      <c r="R56" s="86">
        <v>0.00018248886364005955</v>
      </c>
      <c r="S56" s="13"/>
      <c r="T56" s="13"/>
      <c r="U56" s="13"/>
      <c r="V56" s="13">
        <v>26</v>
      </c>
      <c r="W56" s="13">
        <v>513.9</v>
      </c>
      <c r="X56" s="13">
        <v>0.0019537713963463875</v>
      </c>
      <c r="Y56" s="115"/>
      <c r="Z56" s="13">
        <v>1</v>
      </c>
      <c r="AA56" s="13">
        <v>18992.21</v>
      </c>
      <c r="AB56" s="13">
        <v>0.07220555876902865</v>
      </c>
      <c r="AC56" s="13">
        <v>3</v>
      </c>
      <c r="AD56" s="13">
        <v>548.4</v>
      </c>
      <c r="AE56" s="13">
        <v>0.00208493526708768</v>
      </c>
      <c r="AF56" s="86">
        <v>2</v>
      </c>
      <c r="AG56" s="86">
        <v>538</v>
      </c>
      <c r="AH56" s="86">
        <v>0.0020453960132990005</v>
      </c>
      <c r="AJ56" s="64">
        <v>10683.689669</v>
      </c>
      <c r="AK56" s="64">
        <v>263029.749008</v>
      </c>
      <c r="AL56" s="16">
        <v>0.040617799732892784</v>
      </c>
      <c r="AM56" s="64">
        <v>169.439423</v>
      </c>
    </row>
    <row r="57" spans="1:39" ht="15">
      <c r="A57" s="16" t="s">
        <v>464</v>
      </c>
      <c r="B57" s="13">
        <v>18107</v>
      </c>
      <c r="C57" s="64">
        <v>323248.049839</v>
      </c>
      <c r="D57" s="86">
        <v>19</v>
      </c>
      <c r="E57" s="86">
        <v>2680.23</v>
      </c>
      <c r="F57" s="86">
        <v>0.008291558143459615</v>
      </c>
      <c r="G57" s="13">
        <v>2</v>
      </c>
      <c r="H57" s="13">
        <v>6</v>
      </c>
      <c r="I57" s="13">
        <v>1.856159690054872E-05</v>
      </c>
      <c r="J57" s="86">
        <v>1</v>
      </c>
      <c r="K57" s="86">
        <v>1</v>
      </c>
      <c r="L57" s="86">
        <v>3.0935994834247864E-06</v>
      </c>
      <c r="M57" s="13">
        <v>3</v>
      </c>
      <c r="N57" s="13">
        <v>49</v>
      </c>
      <c r="O57" s="13">
        <v>0.00015158637468781454</v>
      </c>
      <c r="P57" s="86">
        <v>1</v>
      </c>
      <c r="Q57" s="86">
        <v>0</v>
      </c>
      <c r="R57" s="86"/>
      <c r="S57" s="13"/>
      <c r="T57" s="13"/>
      <c r="U57" s="13"/>
      <c r="V57" s="13">
        <v>18</v>
      </c>
      <c r="W57" s="13">
        <v>369.43</v>
      </c>
      <c r="X57" s="13">
        <v>0.001142868457161619</v>
      </c>
      <c r="Y57" s="115"/>
      <c r="Z57" s="13"/>
      <c r="AA57" s="13"/>
      <c r="AB57" s="13"/>
      <c r="AC57" s="13">
        <v>3</v>
      </c>
      <c r="AD57" s="13">
        <v>652.83</v>
      </c>
      <c r="AE57" s="13">
        <v>0.0020195945507642033</v>
      </c>
      <c r="AF57" s="86"/>
      <c r="AG57" s="86"/>
      <c r="AH57" s="86"/>
      <c r="AJ57" s="64">
        <v>521.011699</v>
      </c>
      <c r="AK57" s="64">
        <v>323248.049839</v>
      </c>
      <c r="AL57" s="16">
        <v>0.0016118015228846704</v>
      </c>
      <c r="AM57" s="64">
        <v>29.505628</v>
      </c>
    </row>
    <row r="58" spans="1:39" ht="15">
      <c r="A58" s="16" t="s">
        <v>465</v>
      </c>
      <c r="B58" s="13">
        <v>18109</v>
      </c>
      <c r="C58" s="64">
        <v>261816.361925</v>
      </c>
      <c r="D58" s="86">
        <v>10</v>
      </c>
      <c r="E58" s="86">
        <v>239</v>
      </c>
      <c r="F58" s="86">
        <v>0.0009128535674499366</v>
      </c>
      <c r="G58" s="13"/>
      <c r="H58" s="13"/>
      <c r="I58" s="13"/>
      <c r="J58" s="86">
        <v>3</v>
      </c>
      <c r="K58" s="86">
        <v>28.6</v>
      </c>
      <c r="L58" s="86">
        <v>0.00010923687041451124</v>
      </c>
      <c r="M58" s="13">
        <v>5</v>
      </c>
      <c r="N58" s="13">
        <v>439</v>
      </c>
      <c r="O58" s="13">
        <v>0.0016767477661528123</v>
      </c>
      <c r="P58" s="86"/>
      <c r="Q58" s="86"/>
      <c r="R58" s="86"/>
      <c r="S58" s="13"/>
      <c r="T58" s="13"/>
      <c r="U58" s="13"/>
      <c r="V58" s="13">
        <v>22</v>
      </c>
      <c r="W58" s="13">
        <v>194</v>
      </c>
      <c r="X58" s="13">
        <v>0.0007409773727417896</v>
      </c>
      <c r="Y58" s="115"/>
      <c r="Z58" s="13">
        <v>2</v>
      </c>
      <c r="AA58" s="13">
        <v>6601.4</v>
      </c>
      <c r="AB58" s="13">
        <v>0.02521385581658582</v>
      </c>
      <c r="AC58" s="13"/>
      <c r="AD58" s="13"/>
      <c r="AE58" s="13"/>
      <c r="AF58" s="86">
        <v>2</v>
      </c>
      <c r="AG58" s="86">
        <v>221.76</v>
      </c>
      <c r="AH58" s="86">
        <v>0.0008470058875217487</v>
      </c>
      <c r="AJ58" s="64">
        <v>1939.2608039999998</v>
      </c>
      <c r="AK58" s="64">
        <v>261816.361925</v>
      </c>
      <c r="AL58" s="16">
        <v>0.007406950389737372</v>
      </c>
      <c r="AM58" s="64">
        <v>174.69830699999994</v>
      </c>
    </row>
    <row r="59" spans="1:39" ht="15">
      <c r="A59" s="16" t="s">
        <v>466</v>
      </c>
      <c r="B59" s="13">
        <v>18111</v>
      </c>
      <c r="C59" s="64">
        <v>257930.268932</v>
      </c>
      <c r="D59" s="86">
        <v>11</v>
      </c>
      <c r="E59" s="86">
        <v>48</v>
      </c>
      <c r="F59" s="86">
        <v>0.0001860968090280811</v>
      </c>
      <c r="G59" s="13"/>
      <c r="H59" s="13"/>
      <c r="I59" s="13"/>
      <c r="J59" s="86">
        <v>1</v>
      </c>
      <c r="K59" s="86">
        <v>0</v>
      </c>
      <c r="L59" s="86"/>
      <c r="M59" s="13">
        <v>1</v>
      </c>
      <c r="N59" s="13">
        <v>74</v>
      </c>
      <c r="O59" s="13">
        <v>0.000286899247251625</v>
      </c>
      <c r="P59" s="86"/>
      <c r="Q59" s="86"/>
      <c r="R59" s="86"/>
      <c r="S59" s="13"/>
      <c r="T59" s="13"/>
      <c r="U59" s="13"/>
      <c r="V59" s="13">
        <v>8</v>
      </c>
      <c r="W59" s="13">
        <v>105</v>
      </c>
      <c r="X59" s="13">
        <v>0.0004070867697489274</v>
      </c>
      <c r="Y59" s="115"/>
      <c r="Z59" s="13"/>
      <c r="AA59" s="13"/>
      <c r="AB59" s="13"/>
      <c r="AC59" s="13">
        <v>3</v>
      </c>
      <c r="AD59" s="13">
        <v>1343.41</v>
      </c>
      <c r="AE59" s="13">
        <v>0.005208423212841967</v>
      </c>
      <c r="AF59" s="86">
        <v>5</v>
      </c>
      <c r="AG59" s="86">
        <v>12863.05</v>
      </c>
      <c r="AH59" s="86">
        <v>0.049870261653513714</v>
      </c>
      <c r="AJ59" s="64">
        <v>1085.008596</v>
      </c>
      <c r="AK59" s="64">
        <v>257930.268932</v>
      </c>
      <c r="AL59" s="16">
        <v>0.004206596614242466</v>
      </c>
      <c r="AM59" s="64">
        <v>47.516184999999986</v>
      </c>
    </row>
    <row r="60" spans="1:39" ht="15">
      <c r="A60" s="16" t="s">
        <v>467</v>
      </c>
      <c r="B60" s="13">
        <v>18113</v>
      </c>
      <c r="C60" s="64">
        <v>266944.358857</v>
      </c>
      <c r="D60" s="86">
        <v>33</v>
      </c>
      <c r="E60" s="86">
        <v>3341.61</v>
      </c>
      <c r="F60" s="86">
        <v>0.01251800193234304</v>
      </c>
      <c r="G60" s="13">
        <v>2</v>
      </c>
      <c r="H60" s="13">
        <v>121.87</v>
      </c>
      <c r="I60" s="13">
        <v>0.0004565370870612209</v>
      </c>
      <c r="J60" s="86">
        <v>23</v>
      </c>
      <c r="K60" s="86">
        <v>1038.89</v>
      </c>
      <c r="L60" s="86">
        <v>0.003891784806572838</v>
      </c>
      <c r="M60" s="13">
        <v>5</v>
      </c>
      <c r="N60" s="13">
        <v>69</v>
      </c>
      <c r="O60" s="13">
        <v>0.000258480832093413</v>
      </c>
      <c r="P60" s="86"/>
      <c r="Q60" s="86"/>
      <c r="R60" s="86"/>
      <c r="S60" s="13">
        <v>4</v>
      </c>
      <c r="T60" s="13">
        <v>5.5</v>
      </c>
      <c r="U60" s="13">
        <v>2.0603544587156108E-05</v>
      </c>
      <c r="V60" s="13">
        <v>13</v>
      </c>
      <c r="W60" s="13">
        <v>259.5</v>
      </c>
      <c r="X60" s="13">
        <v>0.0009721126946121835</v>
      </c>
      <c r="Y60" s="115"/>
      <c r="Z60" s="13"/>
      <c r="AA60" s="13"/>
      <c r="AB60" s="13"/>
      <c r="AC60" s="13">
        <v>5</v>
      </c>
      <c r="AD60" s="13">
        <v>769.65</v>
      </c>
      <c r="AE60" s="13">
        <v>0.0028831851075463086</v>
      </c>
      <c r="AF60" s="86">
        <v>5</v>
      </c>
      <c r="AG60" s="86">
        <v>1114.73</v>
      </c>
      <c r="AH60" s="86">
        <v>0.004175888955934641</v>
      </c>
      <c r="AJ60" s="64">
        <v>4120.995046999999</v>
      </c>
      <c r="AK60" s="64">
        <v>266944.358857</v>
      </c>
      <c r="AL60" s="16">
        <v>0.015437655489875267</v>
      </c>
      <c r="AM60" s="64">
        <v>202.78559800000014</v>
      </c>
    </row>
    <row r="61" spans="1:39" ht="15">
      <c r="A61" s="16" t="s">
        <v>468</v>
      </c>
      <c r="B61" s="13">
        <v>18115</v>
      </c>
      <c r="C61" s="64">
        <v>55962.115875</v>
      </c>
      <c r="D61" s="86">
        <v>6</v>
      </c>
      <c r="E61" s="86">
        <v>50</v>
      </c>
      <c r="F61" s="86">
        <v>0.0008934615716046673</v>
      </c>
      <c r="G61" s="13"/>
      <c r="H61" s="13"/>
      <c r="I61" s="13"/>
      <c r="J61" s="86">
        <v>2</v>
      </c>
      <c r="K61" s="86">
        <v>22.29</v>
      </c>
      <c r="L61" s="86">
        <v>0.00039830516862136064</v>
      </c>
      <c r="M61" s="13">
        <v>2</v>
      </c>
      <c r="N61" s="13">
        <v>29</v>
      </c>
      <c r="O61" s="13">
        <v>0.000518207711530707</v>
      </c>
      <c r="P61" s="86"/>
      <c r="Q61" s="86"/>
      <c r="R61" s="86"/>
      <c r="S61" s="13"/>
      <c r="T61" s="13"/>
      <c r="U61" s="13"/>
      <c r="V61" s="13">
        <v>2</v>
      </c>
      <c r="W61" s="13">
        <v>16</v>
      </c>
      <c r="X61" s="13">
        <v>0.00028590770291349354</v>
      </c>
      <c r="Y61" s="115"/>
      <c r="Z61" s="13"/>
      <c r="AA61" s="13"/>
      <c r="AB61" s="13"/>
      <c r="AC61" s="13"/>
      <c r="AD61" s="13"/>
      <c r="AE61" s="13"/>
      <c r="AF61" s="86"/>
      <c r="AG61" s="86"/>
      <c r="AH61" s="86"/>
      <c r="AJ61" s="64">
        <v>500.24854600000003</v>
      </c>
      <c r="AK61" s="64">
        <v>55962.115875</v>
      </c>
      <c r="AL61" s="16">
        <v>0.008939057042042195</v>
      </c>
      <c r="AM61" s="64">
        <v>51.988021</v>
      </c>
    </row>
    <row r="62" spans="1:39" ht="15">
      <c r="A62" s="16" t="s">
        <v>469</v>
      </c>
      <c r="B62" s="13">
        <v>18117</v>
      </c>
      <c r="C62" s="64">
        <v>261127.641145</v>
      </c>
      <c r="D62" s="86">
        <v>15</v>
      </c>
      <c r="E62" s="86">
        <v>18884.510000000002</v>
      </c>
      <c r="F62" s="86">
        <v>0.07231907705057442</v>
      </c>
      <c r="G62" s="13">
        <v>2</v>
      </c>
      <c r="H62" s="13">
        <v>268</v>
      </c>
      <c r="I62" s="13">
        <v>0.0010263180061094485</v>
      </c>
      <c r="J62" s="86">
        <v>3</v>
      </c>
      <c r="K62" s="86">
        <v>26</v>
      </c>
      <c r="L62" s="86">
        <v>9.956816477181217E-05</v>
      </c>
      <c r="M62" s="13">
        <v>4</v>
      </c>
      <c r="N62" s="13">
        <v>76</v>
      </c>
      <c r="O62" s="13">
        <v>0.00029104540471760484</v>
      </c>
      <c r="P62" s="86">
        <v>2</v>
      </c>
      <c r="Q62" s="86">
        <v>0</v>
      </c>
      <c r="R62" s="86"/>
      <c r="S62" s="13"/>
      <c r="T62" s="13"/>
      <c r="U62" s="13"/>
      <c r="V62" s="13">
        <v>4</v>
      </c>
      <c r="W62" s="13">
        <v>57</v>
      </c>
      <c r="X62" s="13">
        <v>0.00021828405353820361</v>
      </c>
      <c r="Y62" s="115"/>
      <c r="Z62" s="13">
        <v>3</v>
      </c>
      <c r="AA62" s="13">
        <v>31821.38</v>
      </c>
      <c r="AB62" s="13">
        <v>0.12186140027332494</v>
      </c>
      <c r="AC62" s="13">
        <v>1</v>
      </c>
      <c r="AD62" s="13">
        <v>3</v>
      </c>
      <c r="AE62" s="13">
        <v>1.1488634396747558E-05</v>
      </c>
      <c r="AF62" s="86">
        <v>2</v>
      </c>
      <c r="AG62" s="86">
        <v>420.13</v>
      </c>
      <c r="AH62" s="86">
        <v>0.0016089066563685173</v>
      </c>
      <c r="AJ62" s="64">
        <v>5546.327425999999</v>
      </c>
      <c r="AK62" s="64">
        <v>261127.641145</v>
      </c>
      <c r="AL62" s="16">
        <v>0.021239909347322644</v>
      </c>
      <c r="AM62" s="64">
        <v>153.04122899999996</v>
      </c>
    </row>
    <row r="63" spans="1:39" ht="15">
      <c r="A63" s="16" t="s">
        <v>470</v>
      </c>
      <c r="B63" s="13">
        <v>18119</v>
      </c>
      <c r="C63" s="64">
        <v>247886.988993</v>
      </c>
      <c r="D63" s="86">
        <v>6</v>
      </c>
      <c r="E63" s="86">
        <v>2158.5699999999997</v>
      </c>
      <c r="F63" s="86">
        <v>0.008707879379909507</v>
      </c>
      <c r="G63" s="13"/>
      <c r="H63" s="13"/>
      <c r="I63" s="13"/>
      <c r="J63" s="86">
        <v>1</v>
      </c>
      <c r="K63" s="86">
        <v>3.28</v>
      </c>
      <c r="L63" s="86">
        <v>1.3231836060958497E-05</v>
      </c>
      <c r="M63" s="13">
        <v>3</v>
      </c>
      <c r="N63" s="13">
        <v>92</v>
      </c>
      <c r="O63" s="13">
        <v>0.0003711368651244457</v>
      </c>
      <c r="P63" s="86"/>
      <c r="Q63" s="86"/>
      <c r="R63" s="86"/>
      <c r="S63" s="13"/>
      <c r="T63" s="13"/>
      <c r="U63" s="13"/>
      <c r="V63" s="13">
        <v>5</v>
      </c>
      <c r="W63" s="13">
        <v>31</v>
      </c>
      <c r="X63" s="13">
        <v>0.00012505698716149802</v>
      </c>
      <c r="Y63" s="115"/>
      <c r="Z63" s="13">
        <v>1</v>
      </c>
      <c r="AA63" s="13">
        <v>5777.23</v>
      </c>
      <c r="AB63" s="13">
        <v>0.02330590251416197</v>
      </c>
      <c r="AC63" s="13">
        <v>3</v>
      </c>
      <c r="AD63" s="13">
        <v>666.97</v>
      </c>
      <c r="AE63" s="13">
        <v>0.00269062124926143</v>
      </c>
      <c r="AF63" s="86"/>
      <c r="AG63" s="86"/>
      <c r="AH63" s="86"/>
      <c r="AJ63" s="64">
        <v>1618.3776470000003</v>
      </c>
      <c r="AK63" s="64">
        <v>247886.988993</v>
      </c>
      <c r="AL63" s="16">
        <v>0.006528691374946271</v>
      </c>
      <c r="AM63" s="64">
        <v>99.541931</v>
      </c>
    </row>
    <row r="64" spans="1:39" ht="15">
      <c r="A64" s="16" t="s">
        <v>471</v>
      </c>
      <c r="B64" s="13">
        <v>18121</v>
      </c>
      <c r="C64" s="64">
        <v>287701.639295</v>
      </c>
      <c r="D64" s="86">
        <v>12</v>
      </c>
      <c r="E64" s="86">
        <v>4165.09</v>
      </c>
      <c r="F64" s="86">
        <v>0.014477115981008544</v>
      </c>
      <c r="G64" s="13">
        <v>3</v>
      </c>
      <c r="H64" s="13">
        <v>80.76</v>
      </c>
      <c r="I64" s="13">
        <v>0.00028070747249789324</v>
      </c>
      <c r="J64" s="86">
        <v>9</v>
      </c>
      <c r="K64" s="86">
        <v>4071.31</v>
      </c>
      <c r="L64" s="86">
        <v>0.014151153291919237</v>
      </c>
      <c r="M64" s="13">
        <v>4</v>
      </c>
      <c r="N64" s="13">
        <v>124</v>
      </c>
      <c r="O64" s="13">
        <v>0.00043100206277536844</v>
      </c>
      <c r="P64" s="86"/>
      <c r="Q64" s="86"/>
      <c r="R64" s="86"/>
      <c r="S64" s="13"/>
      <c r="T64" s="13"/>
      <c r="U64" s="13"/>
      <c r="V64" s="13">
        <v>6</v>
      </c>
      <c r="W64" s="13">
        <v>71</v>
      </c>
      <c r="X64" s="13">
        <v>0.00024678343916976743</v>
      </c>
      <c r="Y64" s="115"/>
      <c r="Z64" s="13"/>
      <c r="AA64" s="13"/>
      <c r="AB64" s="13"/>
      <c r="AC64" s="13"/>
      <c r="AD64" s="13"/>
      <c r="AE64" s="13"/>
      <c r="AF64" s="86"/>
      <c r="AG64" s="86"/>
      <c r="AH64" s="86"/>
      <c r="AJ64" s="64">
        <v>3405.9578230000006</v>
      </c>
      <c r="AK64" s="64">
        <v>287701.639295</v>
      </c>
      <c r="AL64" s="16">
        <v>0.011838506834184706</v>
      </c>
      <c r="AM64" s="64">
        <v>211.63274399999995</v>
      </c>
    </row>
    <row r="65" spans="1:39" ht="15">
      <c r="A65" s="16" t="s">
        <v>472</v>
      </c>
      <c r="B65" s="13">
        <v>18123</v>
      </c>
      <c r="C65" s="64">
        <v>247043.215842</v>
      </c>
      <c r="D65" s="86">
        <v>24</v>
      </c>
      <c r="E65" s="86">
        <v>298.08000000000004</v>
      </c>
      <c r="F65" s="86">
        <v>0.0012065905108304667</v>
      </c>
      <c r="G65" s="13"/>
      <c r="H65" s="13"/>
      <c r="I65" s="13"/>
      <c r="J65" s="86">
        <v>13</v>
      </c>
      <c r="K65" s="86">
        <v>53.7</v>
      </c>
      <c r="L65" s="86">
        <v>0.00021737087503890252</v>
      </c>
      <c r="M65" s="13">
        <v>4</v>
      </c>
      <c r="N65" s="13">
        <v>68</v>
      </c>
      <c r="O65" s="13">
        <v>0.00027525548422058417</v>
      </c>
      <c r="P65" s="86">
        <v>2</v>
      </c>
      <c r="Q65" s="86">
        <v>58743.47</v>
      </c>
      <c r="R65" s="86">
        <v>0.23778620999481412</v>
      </c>
      <c r="S65" s="13"/>
      <c r="T65" s="13"/>
      <c r="U65" s="13"/>
      <c r="V65" s="13">
        <v>9</v>
      </c>
      <c r="W65" s="13">
        <v>74.55</v>
      </c>
      <c r="X65" s="13">
        <v>0.0003017690639506551</v>
      </c>
      <c r="Y65" s="115"/>
      <c r="Z65" s="13">
        <v>1</v>
      </c>
      <c r="AA65" s="13">
        <v>3440.97</v>
      </c>
      <c r="AB65" s="13">
        <v>0.01392861564027211</v>
      </c>
      <c r="AC65" s="13">
        <v>4</v>
      </c>
      <c r="AD65" s="13">
        <v>309.83000000000004</v>
      </c>
      <c r="AE65" s="13">
        <v>0.0012541530393538765</v>
      </c>
      <c r="AF65" s="86">
        <v>1</v>
      </c>
      <c r="AG65" s="86">
        <v>260.67</v>
      </c>
      <c r="AH65" s="86">
        <v>0.0010551595157614658</v>
      </c>
      <c r="AJ65" s="64">
        <v>3033.5652330000003</v>
      </c>
      <c r="AK65" s="64">
        <v>247043.215842</v>
      </c>
      <c r="AL65" s="16">
        <v>0.012279492163590358</v>
      </c>
      <c r="AM65" s="64">
        <v>288.19817800000004</v>
      </c>
    </row>
    <row r="66" spans="1:39" ht="15">
      <c r="A66" s="16" t="s">
        <v>473</v>
      </c>
      <c r="B66" s="13">
        <v>18125</v>
      </c>
      <c r="C66" s="64">
        <v>218198.94471</v>
      </c>
      <c r="D66" s="86">
        <v>13</v>
      </c>
      <c r="E66" s="86">
        <v>2528.19</v>
      </c>
      <c r="F66" s="86">
        <v>0.011586627989242213</v>
      </c>
      <c r="G66" s="13"/>
      <c r="H66" s="13"/>
      <c r="I66" s="13"/>
      <c r="J66" s="86">
        <v>2</v>
      </c>
      <c r="K66" s="86">
        <v>22</v>
      </c>
      <c r="L66" s="86">
        <v>0.00010082541888201783</v>
      </c>
      <c r="M66" s="13">
        <v>1</v>
      </c>
      <c r="N66" s="13">
        <v>120</v>
      </c>
      <c r="O66" s="13">
        <v>0.0005499568302655518</v>
      </c>
      <c r="P66" s="86"/>
      <c r="Q66" s="86"/>
      <c r="R66" s="86"/>
      <c r="S66" s="13"/>
      <c r="T66" s="13"/>
      <c r="U66" s="13"/>
      <c r="V66" s="13">
        <v>4</v>
      </c>
      <c r="W66" s="13">
        <v>34</v>
      </c>
      <c r="X66" s="13">
        <v>0.00015582110190857302</v>
      </c>
      <c r="Y66" s="115"/>
      <c r="Z66" s="13">
        <v>1</v>
      </c>
      <c r="AA66" s="13">
        <v>3410.07</v>
      </c>
      <c r="AB66" s="13">
        <v>0.015628260734863755</v>
      </c>
      <c r="AC66" s="13"/>
      <c r="AD66" s="13"/>
      <c r="AE66" s="13"/>
      <c r="AF66" s="86">
        <v>6</v>
      </c>
      <c r="AG66" s="86">
        <v>9377.369999999999</v>
      </c>
      <c r="AH66" s="86">
        <v>0.04297623901189398</v>
      </c>
      <c r="AJ66" s="64">
        <v>3230.8830489999996</v>
      </c>
      <c r="AK66" s="64">
        <v>218198.94471</v>
      </c>
      <c r="AL66" s="16">
        <v>0.014807051671556177</v>
      </c>
      <c r="AM66" s="64">
        <v>393.54536000000013</v>
      </c>
    </row>
    <row r="67" spans="1:39" ht="15">
      <c r="A67" s="16" t="s">
        <v>474</v>
      </c>
      <c r="B67" s="13">
        <v>18127</v>
      </c>
      <c r="C67" s="64">
        <v>333816.535406</v>
      </c>
      <c r="D67" s="86">
        <v>72</v>
      </c>
      <c r="E67" s="86">
        <v>21117.059997</v>
      </c>
      <c r="F67" s="86">
        <v>0.06325947865739082</v>
      </c>
      <c r="G67" s="13">
        <v>1</v>
      </c>
      <c r="H67" s="13">
        <v>25</v>
      </c>
      <c r="I67" s="13">
        <v>7.48914369073841E-05</v>
      </c>
      <c r="J67" s="86">
        <v>1</v>
      </c>
      <c r="K67" s="86">
        <v>1</v>
      </c>
      <c r="L67" s="86">
        <v>2.995657476295364E-06</v>
      </c>
      <c r="M67" s="13">
        <v>6</v>
      </c>
      <c r="N67" s="13">
        <v>521</v>
      </c>
      <c r="O67" s="13">
        <v>0.0015607375451498848</v>
      </c>
      <c r="P67" s="86">
        <v>1</v>
      </c>
      <c r="Q67" s="86">
        <v>1625</v>
      </c>
      <c r="R67" s="86">
        <v>0.004867943398979967</v>
      </c>
      <c r="S67" s="13">
        <v>1</v>
      </c>
      <c r="T67" s="13">
        <v>13</v>
      </c>
      <c r="U67" s="13">
        <v>3.8943547191839735E-05</v>
      </c>
      <c r="V67" s="13">
        <v>40</v>
      </c>
      <c r="W67" s="13">
        <v>710</v>
      </c>
      <c r="X67" s="13">
        <v>0.0021269168081697086</v>
      </c>
      <c r="Y67" s="115"/>
      <c r="Z67" s="13">
        <v>1</v>
      </c>
      <c r="AA67" s="13">
        <v>92</v>
      </c>
      <c r="AB67" s="13">
        <v>0.0002756004878191735</v>
      </c>
      <c r="AC67" s="13">
        <v>5</v>
      </c>
      <c r="AD67" s="13">
        <v>1605.3</v>
      </c>
      <c r="AE67" s="13">
        <v>0.004808928946696948</v>
      </c>
      <c r="AF67" s="86">
        <v>4</v>
      </c>
      <c r="AG67" s="86">
        <v>158.38</v>
      </c>
      <c r="AH67" s="86">
        <v>0.0004744522310956598</v>
      </c>
      <c r="AJ67" s="64">
        <v>1597.7653519999997</v>
      </c>
      <c r="AK67" s="64">
        <v>333816.535406</v>
      </c>
      <c r="AL67" s="16">
        <v>0.0047863577220844935</v>
      </c>
      <c r="AM67" s="64">
        <v>134.69430599999995</v>
      </c>
    </row>
    <row r="68" spans="1:39" ht="15">
      <c r="A68" s="16" t="s">
        <v>475</v>
      </c>
      <c r="B68" s="13">
        <v>18129</v>
      </c>
      <c r="C68" s="64">
        <v>268186.079614</v>
      </c>
      <c r="D68" s="86">
        <v>20</v>
      </c>
      <c r="E68" s="86">
        <v>4293.820000000001</v>
      </c>
      <c r="F68" s="86">
        <v>0.01601059982747834</v>
      </c>
      <c r="G68" s="13">
        <v>1</v>
      </c>
      <c r="H68" s="13">
        <v>6</v>
      </c>
      <c r="I68" s="13">
        <v>2.237252585457006E-05</v>
      </c>
      <c r="J68" s="86">
        <v>4</v>
      </c>
      <c r="K68" s="86">
        <v>9.01</v>
      </c>
      <c r="L68" s="86">
        <v>3.3596076324946046E-05</v>
      </c>
      <c r="M68" s="13">
        <v>2</v>
      </c>
      <c r="N68" s="13">
        <v>75</v>
      </c>
      <c r="O68" s="13">
        <v>0.00027965657318212577</v>
      </c>
      <c r="P68" s="86">
        <v>1</v>
      </c>
      <c r="Q68" s="86">
        <v>61</v>
      </c>
      <c r="R68" s="86">
        <v>0.00022745401285479563</v>
      </c>
      <c r="S68" s="13"/>
      <c r="T68" s="13"/>
      <c r="U68" s="13"/>
      <c r="V68" s="13">
        <v>12</v>
      </c>
      <c r="W68" s="13">
        <v>110</v>
      </c>
      <c r="X68" s="13">
        <v>0.00041016297400045114</v>
      </c>
      <c r="Y68" s="115"/>
      <c r="Z68" s="13"/>
      <c r="AA68" s="13"/>
      <c r="AB68" s="13"/>
      <c r="AC68" s="13">
        <v>4</v>
      </c>
      <c r="AD68" s="13">
        <v>1502.17</v>
      </c>
      <c r="AE68" s="13">
        <v>0.0056012228604932525</v>
      </c>
      <c r="AF68" s="86">
        <v>4</v>
      </c>
      <c r="AG68" s="86">
        <v>5700.0599999999995</v>
      </c>
      <c r="AH68" s="86">
        <v>0.021254123287100104</v>
      </c>
      <c r="AJ68" s="64">
        <v>6937.826293</v>
      </c>
      <c r="AK68" s="64">
        <v>268186.079614</v>
      </c>
      <c r="AL68" s="16">
        <v>0.025869449685776414</v>
      </c>
      <c r="AM68" s="64">
        <v>382.595843</v>
      </c>
    </row>
    <row r="69" spans="1:39" ht="15">
      <c r="A69" s="16" t="s">
        <v>476</v>
      </c>
      <c r="B69" s="13">
        <v>18131</v>
      </c>
      <c r="C69" s="64">
        <v>277904.378041</v>
      </c>
      <c r="D69" s="86">
        <v>8</v>
      </c>
      <c r="E69" s="86">
        <v>2970.94</v>
      </c>
      <c r="F69" s="86">
        <v>0.010690511682265362</v>
      </c>
      <c r="G69" s="13"/>
      <c r="H69" s="13"/>
      <c r="I69" s="13"/>
      <c r="J69" s="86">
        <v>4</v>
      </c>
      <c r="K69" s="86">
        <v>10.219999999999999</v>
      </c>
      <c r="L69" s="86">
        <v>3.677523928209657E-05</v>
      </c>
      <c r="M69" s="13">
        <v>3</v>
      </c>
      <c r="N69" s="13">
        <v>330</v>
      </c>
      <c r="O69" s="13">
        <v>0.0011874588026508678</v>
      </c>
      <c r="P69" s="86"/>
      <c r="Q69" s="86"/>
      <c r="R69" s="86"/>
      <c r="S69" s="13"/>
      <c r="T69" s="13"/>
      <c r="U69" s="13"/>
      <c r="V69" s="13">
        <v>5</v>
      </c>
      <c r="W69" s="13">
        <v>121</v>
      </c>
      <c r="X69" s="13">
        <v>0.00043540156097198493</v>
      </c>
      <c r="Y69" s="115"/>
      <c r="Z69" s="13"/>
      <c r="AA69" s="13"/>
      <c r="AB69" s="13"/>
      <c r="AC69" s="13">
        <v>2</v>
      </c>
      <c r="AD69" s="13">
        <v>23.75</v>
      </c>
      <c r="AE69" s="13">
        <v>8.546105019078217E-05</v>
      </c>
      <c r="AF69" s="86">
        <v>2</v>
      </c>
      <c r="AG69" s="86">
        <v>6761.59</v>
      </c>
      <c r="AH69" s="86">
        <v>0.024330635046715402</v>
      </c>
      <c r="AJ69" s="64">
        <v>571.243813</v>
      </c>
      <c r="AK69" s="64">
        <v>277904.378041</v>
      </c>
      <c r="AL69" s="16">
        <v>0.0020555408915354434</v>
      </c>
      <c r="AM69" s="64">
        <v>79.217579</v>
      </c>
    </row>
    <row r="70" spans="1:39" ht="15">
      <c r="A70" s="16" t="s">
        <v>477</v>
      </c>
      <c r="B70" s="13">
        <v>18133</v>
      </c>
      <c r="C70" s="64">
        <v>308890.891562</v>
      </c>
      <c r="D70" s="86">
        <v>8</v>
      </c>
      <c r="E70" s="86">
        <v>3790.1400000000003</v>
      </c>
      <c r="F70" s="86">
        <v>0.012270157856821269</v>
      </c>
      <c r="G70" s="13"/>
      <c r="H70" s="13"/>
      <c r="I70" s="13"/>
      <c r="J70" s="86">
        <v>1</v>
      </c>
      <c r="K70" s="86">
        <v>5</v>
      </c>
      <c r="L70" s="86">
        <v>1.6186945412070882E-05</v>
      </c>
      <c r="M70" s="13">
        <v>1</v>
      </c>
      <c r="N70" s="13">
        <v>70</v>
      </c>
      <c r="O70" s="13">
        <v>0.00022661723576899236</v>
      </c>
      <c r="P70" s="86">
        <v>1</v>
      </c>
      <c r="Q70" s="86">
        <v>1</v>
      </c>
      <c r="R70" s="86">
        <v>3.2373890824141764E-06</v>
      </c>
      <c r="S70" s="13"/>
      <c r="T70" s="13"/>
      <c r="U70" s="13"/>
      <c r="V70" s="13">
        <v>16</v>
      </c>
      <c r="W70" s="13">
        <v>244</v>
      </c>
      <c r="X70" s="13">
        <v>0.0007899229361090591</v>
      </c>
      <c r="Y70" s="115"/>
      <c r="Z70" s="13">
        <v>1</v>
      </c>
      <c r="AA70" s="13">
        <v>535.44</v>
      </c>
      <c r="AB70" s="13">
        <v>0.0017334276102878468</v>
      </c>
      <c r="AC70" s="13">
        <v>3</v>
      </c>
      <c r="AD70" s="13">
        <v>3171.7999999999997</v>
      </c>
      <c r="AE70" s="13">
        <v>0.010268350691601284</v>
      </c>
      <c r="AF70" s="86"/>
      <c r="AG70" s="86"/>
      <c r="AH70" s="86"/>
      <c r="AJ70" s="64">
        <v>1424.0049780000002</v>
      </c>
      <c r="AK70" s="64">
        <v>308890.891562</v>
      </c>
      <c r="AL70" s="16">
        <v>0.00461005816908064</v>
      </c>
      <c r="AM70" s="64">
        <v>76.93051699999998</v>
      </c>
    </row>
    <row r="71" spans="1:39" ht="15">
      <c r="A71" s="16" t="s">
        <v>478</v>
      </c>
      <c r="B71" s="13">
        <v>18135</v>
      </c>
      <c r="C71" s="64">
        <v>289979.037303</v>
      </c>
      <c r="D71" s="86">
        <v>14</v>
      </c>
      <c r="E71" s="86">
        <v>231</v>
      </c>
      <c r="F71" s="86">
        <v>0.0007966093071708056</v>
      </c>
      <c r="G71" s="13"/>
      <c r="H71" s="13"/>
      <c r="I71" s="13"/>
      <c r="J71" s="86"/>
      <c r="K71" s="86"/>
      <c r="L71" s="86"/>
      <c r="M71" s="13">
        <v>4</v>
      </c>
      <c r="N71" s="13">
        <v>140</v>
      </c>
      <c r="O71" s="13">
        <v>0.00048279351949745793</v>
      </c>
      <c r="P71" s="86"/>
      <c r="Q71" s="86"/>
      <c r="R71" s="86"/>
      <c r="S71" s="13"/>
      <c r="T71" s="13"/>
      <c r="U71" s="13"/>
      <c r="V71" s="13">
        <v>15</v>
      </c>
      <c r="W71" s="13">
        <v>210</v>
      </c>
      <c r="X71" s="13">
        <v>0.0007241902792461868</v>
      </c>
      <c r="Y71" s="115"/>
      <c r="Z71" s="13">
        <v>1</v>
      </c>
      <c r="AA71" s="13">
        <v>100</v>
      </c>
      <c r="AB71" s="13">
        <v>0.00034485251392675563</v>
      </c>
      <c r="AC71" s="13"/>
      <c r="AD71" s="13"/>
      <c r="AE71" s="13"/>
      <c r="AF71" s="86">
        <v>3</v>
      </c>
      <c r="AG71" s="86">
        <v>699.5</v>
      </c>
      <c r="AH71" s="86">
        <v>0.002412243334917656</v>
      </c>
      <c r="AJ71" s="64">
        <v>233.96689300000003</v>
      </c>
      <c r="AK71" s="64">
        <v>289979.037303</v>
      </c>
      <c r="AL71" s="16">
        <v>0.0008068407122668225</v>
      </c>
      <c r="AM71" s="64">
        <v>26.125318999999994</v>
      </c>
    </row>
    <row r="72" spans="1:39" ht="15">
      <c r="A72" s="16" t="s">
        <v>479</v>
      </c>
      <c r="B72" s="13">
        <v>18137</v>
      </c>
      <c r="C72" s="64">
        <v>286690.771761</v>
      </c>
      <c r="D72" s="86">
        <v>16</v>
      </c>
      <c r="E72" s="86">
        <v>6165.86</v>
      </c>
      <c r="F72" s="86">
        <v>0.02150700548233961</v>
      </c>
      <c r="G72" s="13"/>
      <c r="H72" s="13"/>
      <c r="I72" s="13"/>
      <c r="J72" s="86">
        <v>1</v>
      </c>
      <c r="K72" s="86">
        <v>206</v>
      </c>
      <c r="L72" s="86">
        <v>0.0007185442305472326</v>
      </c>
      <c r="M72" s="13">
        <v>4</v>
      </c>
      <c r="N72" s="13">
        <v>679</v>
      </c>
      <c r="O72" s="13">
        <v>0.002368405497774616</v>
      </c>
      <c r="P72" s="86"/>
      <c r="Q72" s="86"/>
      <c r="R72" s="86"/>
      <c r="S72" s="13"/>
      <c r="T72" s="13"/>
      <c r="U72" s="13"/>
      <c r="V72" s="13">
        <v>9</v>
      </c>
      <c r="W72" s="13">
        <v>139</v>
      </c>
      <c r="X72" s="13">
        <v>0.00048484295167992874</v>
      </c>
      <c r="Y72" s="115"/>
      <c r="Z72" s="13">
        <v>1</v>
      </c>
      <c r="AA72" s="13">
        <v>80</v>
      </c>
      <c r="AB72" s="13">
        <v>0.00027904630312513884</v>
      </c>
      <c r="AC72" s="13"/>
      <c r="AD72" s="13"/>
      <c r="AE72" s="13"/>
      <c r="AF72" s="86">
        <v>1</v>
      </c>
      <c r="AG72" s="86">
        <v>27404.75</v>
      </c>
      <c r="AH72" s="86">
        <v>0.09558992719460811</v>
      </c>
      <c r="AJ72" s="64">
        <v>990.300409</v>
      </c>
      <c r="AK72" s="64">
        <v>286690.771761</v>
      </c>
      <c r="AL72" s="16">
        <v>0.0034542458514345373</v>
      </c>
      <c r="AM72" s="64">
        <v>82.614327</v>
      </c>
    </row>
    <row r="73" spans="1:39" ht="15">
      <c r="A73" s="16" t="s">
        <v>480</v>
      </c>
      <c r="B73" s="13">
        <v>18139</v>
      </c>
      <c r="C73" s="64">
        <v>261231.997113</v>
      </c>
      <c r="D73" s="86">
        <v>8</v>
      </c>
      <c r="E73" s="86">
        <v>34</v>
      </c>
      <c r="F73" s="86">
        <v>0.00013015250955376943</v>
      </c>
      <c r="G73" s="13">
        <v>1</v>
      </c>
      <c r="H73" s="13">
        <v>0.25</v>
      </c>
      <c r="I73" s="13">
        <v>9.570037467188929E-07</v>
      </c>
      <c r="J73" s="86"/>
      <c r="K73" s="86"/>
      <c r="L73" s="86"/>
      <c r="M73" s="13">
        <v>1</v>
      </c>
      <c r="N73" s="13">
        <v>188</v>
      </c>
      <c r="O73" s="13">
        <v>0.0007196668175326075</v>
      </c>
      <c r="P73" s="86"/>
      <c r="Q73" s="86"/>
      <c r="R73" s="86"/>
      <c r="S73" s="13"/>
      <c r="T73" s="13"/>
      <c r="U73" s="13"/>
      <c r="V73" s="13">
        <v>8</v>
      </c>
      <c r="W73" s="13">
        <v>49</v>
      </c>
      <c r="X73" s="13">
        <v>0.000187572734356903</v>
      </c>
      <c r="Y73" s="115"/>
      <c r="Z73" s="13"/>
      <c r="AA73" s="13"/>
      <c r="AB73" s="13"/>
      <c r="AC73" s="13"/>
      <c r="AD73" s="13"/>
      <c r="AE73" s="13"/>
      <c r="AF73" s="86"/>
      <c r="AG73" s="86"/>
      <c r="AH73" s="86"/>
      <c r="AJ73" s="64">
        <v>223.90641400000004</v>
      </c>
      <c r="AK73" s="64">
        <v>261231.997113</v>
      </c>
      <c r="AL73" s="16">
        <v>0.0008571171084495664</v>
      </c>
      <c r="AM73" s="64">
        <v>24.128712999999998</v>
      </c>
    </row>
    <row r="74" spans="1:39" ht="15">
      <c r="A74" s="16" t="s">
        <v>482</v>
      </c>
      <c r="B74" s="13">
        <v>18141</v>
      </c>
      <c r="C74" s="64">
        <v>123276.773168</v>
      </c>
      <c r="D74" s="86">
        <v>8</v>
      </c>
      <c r="E74" s="86">
        <v>2131.2</v>
      </c>
      <c r="F74" s="86">
        <v>0.017287928173587312</v>
      </c>
      <c r="G74" s="13">
        <v>1</v>
      </c>
      <c r="H74" s="13">
        <v>8.15</v>
      </c>
      <c r="I74" s="13">
        <v>6.611139950015795E-05</v>
      </c>
      <c r="J74" s="86"/>
      <c r="K74" s="86"/>
      <c r="L74" s="86"/>
      <c r="M74" s="13">
        <v>1</v>
      </c>
      <c r="N74" s="13">
        <v>30</v>
      </c>
      <c r="O74" s="13">
        <v>0.00024335484478585747</v>
      </c>
      <c r="P74" s="86"/>
      <c r="Q74" s="86"/>
      <c r="R74" s="86"/>
      <c r="S74" s="13"/>
      <c r="T74" s="13"/>
      <c r="U74" s="13"/>
      <c r="V74" s="13">
        <v>7</v>
      </c>
      <c r="W74" s="13">
        <v>45.5</v>
      </c>
      <c r="X74" s="13">
        <v>0.0003690881812585505</v>
      </c>
      <c r="Y74" s="115"/>
      <c r="Z74" s="13">
        <v>1</v>
      </c>
      <c r="AA74" s="13">
        <v>6233.49</v>
      </c>
      <c r="AB74" s="13">
        <v>0.05056499971413982</v>
      </c>
      <c r="AC74" s="13">
        <v>2</v>
      </c>
      <c r="AD74" s="13">
        <v>889.38</v>
      </c>
      <c r="AE74" s="13">
        <v>0.007214497728521531</v>
      </c>
      <c r="AF74" s="86">
        <v>1</v>
      </c>
      <c r="AG74" s="86">
        <v>619.99</v>
      </c>
      <c r="AH74" s="86">
        <v>0.005029252340626126</v>
      </c>
      <c r="AJ74" s="64">
        <v>1536.5695170000001</v>
      </c>
      <c r="AK74" s="64">
        <v>123276.773168</v>
      </c>
      <c r="AL74" s="16">
        <v>0.012464387877073834</v>
      </c>
      <c r="AM74" s="64">
        <v>92.982947</v>
      </c>
    </row>
    <row r="75" spans="1:39" ht="15">
      <c r="A75" s="16" t="s">
        <v>483</v>
      </c>
      <c r="B75" s="13">
        <v>18143</v>
      </c>
      <c r="C75" s="64">
        <v>263959.852738</v>
      </c>
      <c r="D75" s="86">
        <v>12</v>
      </c>
      <c r="E75" s="86">
        <v>71.5</v>
      </c>
      <c r="F75" s="86">
        <v>0.0002708745260248691</v>
      </c>
      <c r="G75" s="13"/>
      <c r="H75" s="13"/>
      <c r="I75" s="13"/>
      <c r="J75" s="86">
        <v>3</v>
      </c>
      <c r="K75" s="86">
        <v>26</v>
      </c>
      <c r="L75" s="86">
        <v>9.849982764540695E-05</v>
      </c>
      <c r="M75" s="13">
        <v>4</v>
      </c>
      <c r="N75" s="13">
        <v>295</v>
      </c>
      <c r="O75" s="13">
        <v>0.001117594198284425</v>
      </c>
      <c r="P75" s="86"/>
      <c r="Q75" s="86"/>
      <c r="R75" s="86"/>
      <c r="S75" s="13"/>
      <c r="T75" s="13"/>
      <c r="U75" s="13"/>
      <c r="V75" s="13">
        <v>9</v>
      </c>
      <c r="W75" s="13">
        <v>156</v>
      </c>
      <c r="X75" s="13">
        <v>0.0005909989658724417</v>
      </c>
      <c r="Y75" s="115"/>
      <c r="Z75" s="13"/>
      <c r="AA75" s="13"/>
      <c r="AB75" s="13"/>
      <c r="AC75" s="13"/>
      <c r="AD75" s="13"/>
      <c r="AE75" s="13"/>
      <c r="AF75" s="86"/>
      <c r="AG75" s="86"/>
      <c r="AH75" s="86"/>
      <c r="AJ75" s="64">
        <v>307.324278</v>
      </c>
      <c r="AK75" s="64">
        <v>263959.852738</v>
      </c>
      <c r="AL75" s="16">
        <v>0.0011642841697788128</v>
      </c>
      <c r="AM75" s="64">
        <v>27.629994999999997</v>
      </c>
    </row>
    <row r="76" spans="1:39" ht="15">
      <c r="A76" s="16" t="s">
        <v>484</v>
      </c>
      <c r="B76" s="13">
        <v>18145</v>
      </c>
      <c r="C76" s="64">
        <v>256723.701142</v>
      </c>
      <c r="D76" s="86">
        <v>22</v>
      </c>
      <c r="E76" s="86">
        <v>1956.97</v>
      </c>
      <c r="F76" s="86">
        <v>0.007622864547740192</v>
      </c>
      <c r="G76" s="13">
        <v>2</v>
      </c>
      <c r="H76" s="13">
        <v>300</v>
      </c>
      <c r="I76" s="13">
        <v>0.0011685714979391905</v>
      </c>
      <c r="J76" s="86">
        <v>2</v>
      </c>
      <c r="K76" s="86">
        <v>98.91</v>
      </c>
      <c r="L76" s="86">
        <v>0.00038527802287055107</v>
      </c>
      <c r="M76" s="13">
        <v>3</v>
      </c>
      <c r="N76" s="13">
        <v>119.5</v>
      </c>
      <c r="O76" s="13">
        <v>0.0004654809800124442</v>
      </c>
      <c r="P76" s="86"/>
      <c r="Q76" s="86"/>
      <c r="R76" s="86"/>
      <c r="S76" s="13"/>
      <c r="T76" s="13"/>
      <c r="U76" s="13"/>
      <c r="V76" s="13">
        <v>11</v>
      </c>
      <c r="W76" s="13">
        <v>153</v>
      </c>
      <c r="X76" s="13">
        <v>0.0005959714639489871</v>
      </c>
      <c r="Y76" s="115"/>
      <c r="Z76" s="13">
        <v>1</v>
      </c>
      <c r="AA76" s="13">
        <v>160</v>
      </c>
      <c r="AB76" s="13">
        <v>0.0006232381322342349</v>
      </c>
      <c r="AC76" s="13">
        <v>3</v>
      </c>
      <c r="AD76" s="13">
        <v>1497.0600000000002</v>
      </c>
      <c r="AE76" s="13">
        <v>0.005831405489016149</v>
      </c>
      <c r="AF76" s="86">
        <v>1</v>
      </c>
      <c r="AG76" s="86">
        <v>110</v>
      </c>
      <c r="AH76" s="86">
        <v>0.0004284762159110365</v>
      </c>
      <c r="AJ76" s="64">
        <v>1785.270343</v>
      </c>
      <c r="AK76" s="64">
        <v>256723.701142</v>
      </c>
      <c r="AL76" s="16">
        <v>0.006954053463153074</v>
      </c>
      <c r="AM76" s="64">
        <v>170.75749000000002</v>
      </c>
    </row>
    <row r="77" spans="1:39" ht="15">
      <c r="A77" s="16" t="s">
        <v>737</v>
      </c>
      <c r="B77" s="13">
        <v>18147</v>
      </c>
      <c r="C77" s="64">
        <v>295155.617419</v>
      </c>
      <c r="D77" s="86">
        <v>86</v>
      </c>
      <c r="E77" s="86">
        <v>6138.789999999999</v>
      </c>
      <c r="F77" s="86">
        <v>0.020798486078906074</v>
      </c>
      <c r="G77" s="13"/>
      <c r="H77" s="13"/>
      <c r="I77" s="13"/>
      <c r="J77" s="86">
        <v>8</v>
      </c>
      <c r="K77" s="86">
        <v>20.39</v>
      </c>
      <c r="L77" s="86">
        <v>6.908220205429653E-05</v>
      </c>
      <c r="M77" s="13">
        <v>3</v>
      </c>
      <c r="N77" s="13">
        <v>131</v>
      </c>
      <c r="O77" s="13">
        <v>0.00044383366695011496</v>
      </c>
      <c r="P77" s="86">
        <v>2</v>
      </c>
      <c r="Q77" s="86">
        <v>19.47</v>
      </c>
      <c r="R77" s="86">
        <v>6.596520225586823E-05</v>
      </c>
      <c r="S77" s="13"/>
      <c r="T77" s="13"/>
      <c r="U77" s="13"/>
      <c r="V77" s="13">
        <v>64</v>
      </c>
      <c r="W77" s="13">
        <v>1047.79</v>
      </c>
      <c r="X77" s="13">
        <v>0.0035499578465164956</v>
      </c>
      <c r="Y77" s="115"/>
      <c r="Z77" s="13"/>
      <c r="AA77" s="13"/>
      <c r="AB77" s="13"/>
      <c r="AC77" s="13">
        <v>3</v>
      </c>
      <c r="AD77" s="13">
        <v>373.16999999999996</v>
      </c>
      <c r="AE77" s="13">
        <v>0.0012643161030211785</v>
      </c>
      <c r="AF77" s="86">
        <v>2</v>
      </c>
      <c r="AG77" s="86">
        <v>61.67</v>
      </c>
      <c r="AH77" s="86">
        <v>0.00020894062779247015</v>
      </c>
      <c r="AJ77" s="64">
        <v>2396.4473489999996</v>
      </c>
      <c r="AK77" s="64">
        <v>295155.617419</v>
      </c>
      <c r="AL77" s="16">
        <v>0.008119267286714135</v>
      </c>
      <c r="AM77" s="64">
        <v>172.25964400000004</v>
      </c>
    </row>
    <row r="78" spans="1:39" ht="15">
      <c r="A78" s="16" t="s">
        <v>485</v>
      </c>
      <c r="B78" s="13">
        <v>18149</v>
      </c>
      <c r="C78" s="64">
        <v>199623.73763</v>
      </c>
      <c r="D78" s="86">
        <v>10</v>
      </c>
      <c r="E78" s="86">
        <v>116.21000000000001</v>
      </c>
      <c r="F78" s="86">
        <v>0.0005821451966568912</v>
      </c>
      <c r="G78" s="13"/>
      <c r="H78" s="13"/>
      <c r="I78" s="13"/>
      <c r="J78" s="86">
        <v>2</v>
      </c>
      <c r="K78" s="86">
        <v>2.79</v>
      </c>
      <c r="L78" s="86">
        <v>1.3976293767083096E-05</v>
      </c>
      <c r="M78" s="13">
        <v>2</v>
      </c>
      <c r="N78" s="13">
        <v>110</v>
      </c>
      <c r="O78" s="13">
        <v>0.0005510366718204805</v>
      </c>
      <c r="P78" s="86"/>
      <c r="Q78" s="86"/>
      <c r="R78" s="86"/>
      <c r="S78" s="13"/>
      <c r="T78" s="13"/>
      <c r="U78" s="13"/>
      <c r="V78" s="13">
        <v>8</v>
      </c>
      <c r="W78" s="13">
        <v>77</v>
      </c>
      <c r="X78" s="13">
        <v>0.0003857256702743363</v>
      </c>
      <c r="Y78" s="115"/>
      <c r="Z78" s="13"/>
      <c r="AA78" s="13"/>
      <c r="AB78" s="13"/>
      <c r="AC78" s="13">
        <v>3</v>
      </c>
      <c r="AD78" s="13">
        <v>380.23</v>
      </c>
      <c r="AE78" s="13">
        <v>0.00190473339751183</v>
      </c>
      <c r="AF78" s="86">
        <v>4</v>
      </c>
      <c r="AG78" s="86">
        <v>4088.79</v>
      </c>
      <c r="AH78" s="86">
        <v>0.020482483939753295</v>
      </c>
      <c r="AJ78" s="64">
        <v>1919.8061839999998</v>
      </c>
      <c r="AK78" s="64">
        <v>199623.73763</v>
      </c>
      <c r="AL78" s="16">
        <v>0.00961712372883397</v>
      </c>
      <c r="AM78" s="64">
        <v>43.533834</v>
      </c>
    </row>
    <row r="79" spans="1:39" ht="15">
      <c r="A79" s="16" t="s">
        <v>486</v>
      </c>
      <c r="B79" s="13">
        <v>18151</v>
      </c>
      <c r="C79" s="64">
        <v>206382.357678</v>
      </c>
      <c r="D79" s="86">
        <v>17</v>
      </c>
      <c r="E79" s="86">
        <v>1541.83</v>
      </c>
      <c r="F79" s="86">
        <v>0.007470745161297071</v>
      </c>
      <c r="G79" s="13"/>
      <c r="H79" s="13"/>
      <c r="I79" s="13"/>
      <c r="J79" s="86">
        <v>16</v>
      </c>
      <c r="K79" s="86">
        <v>769.39</v>
      </c>
      <c r="L79" s="86">
        <v>0.0037279833831553115</v>
      </c>
      <c r="M79" s="13">
        <v>15</v>
      </c>
      <c r="N79" s="13">
        <v>795</v>
      </c>
      <c r="O79" s="13">
        <v>0.003852073447287426</v>
      </c>
      <c r="P79" s="86"/>
      <c r="Q79" s="86"/>
      <c r="R79" s="86"/>
      <c r="S79" s="13">
        <v>1</v>
      </c>
      <c r="T79" s="13">
        <v>1</v>
      </c>
      <c r="U79" s="13">
        <v>4.845375405392988E-06</v>
      </c>
      <c r="V79" s="13">
        <v>6</v>
      </c>
      <c r="W79" s="13">
        <v>100</v>
      </c>
      <c r="X79" s="13">
        <v>0.00048453754053929887</v>
      </c>
      <c r="Y79" s="115"/>
      <c r="Z79" s="13"/>
      <c r="AA79" s="13"/>
      <c r="AB79" s="13"/>
      <c r="AC79" s="13">
        <v>11</v>
      </c>
      <c r="AD79" s="13">
        <v>1070.3</v>
      </c>
      <c r="AE79" s="13">
        <v>0.005186005296392115</v>
      </c>
      <c r="AF79" s="86">
        <v>8</v>
      </c>
      <c r="AG79" s="86">
        <v>3515.54</v>
      </c>
      <c r="AH79" s="86">
        <v>0.017034111052675268</v>
      </c>
      <c r="AJ79" s="64">
        <v>8797.438275999999</v>
      </c>
      <c r="AK79" s="64">
        <v>206382.357678</v>
      </c>
      <c r="AL79" s="16">
        <v>0.04262689105299329</v>
      </c>
      <c r="AM79" s="64">
        <v>324.13729500000017</v>
      </c>
    </row>
    <row r="80" spans="1:39" ht="15">
      <c r="A80" s="16" t="s">
        <v>487</v>
      </c>
      <c r="B80" s="13">
        <v>18153</v>
      </c>
      <c r="C80" s="64">
        <v>290260.7304</v>
      </c>
      <c r="D80" s="86">
        <v>11</v>
      </c>
      <c r="E80" s="86">
        <v>1388.3600000000001</v>
      </c>
      <c r="F80" s="86">
        <v>0.004783147889439749</v>
      </c>
      <c r="G80" s="13"/>
      <c r="H80" s="13"/>
      <c r="I80" s="13"/>
      <c r="J80" s="86">
        <v>8</v>
      </c>
      <c r="K80" s="86">
        <v>1</v>
      </c>
      <c r="L80" s="86">
        <v>3.4451784043329895E-06</v>
      </c>
      <c r="M80" s="13">
        <v>3</v>
      </c>
      <c r="N80" s="13">
        <v>223</v>
      </c>
      <c r="O80" s="13">
        <v>0.0007682747841662567</v>
      </c>
      <c r="P80" s="86"/>
      <c r="Q80" s="86"/>
      <c r="R80" s="86"/>
      <c r="S80" s="13"/>
      <c r="T80" s="13"/>
      <c r="U80" s="13"/>
      <c r="V80" s="13">
        <v>9</v>
      </c>
      <c r="W80" s="13">
        <v>108</v>
      </c>
      <c r="X80" s="13">
        <v>0.00037207926766796287</v>
      </c>
      <c r="Y80" s="115"/>
      <c r="Z80" s="13">
        <v>1</v>
      </c>
      <c r="AA80" s="13">
        <v>6116.7</v>
      </c>
      <c r="AB80" s="13">
        <v>0.021073122745783594</v>
      </c>
      <c r="AC80" s="13"/>
      <c r="AD80" s="13"/>
      <c r="AE80" s="13"/>
      <c r="AF80" s="86">
        <v>2</v>
      </c>
      <c r="AG80" s="86">
        <v>13331.32</v>
      </c>
      <c r="AH80" s="86">
        <v>0.045928775765252464</v>
      </c>
      <c r="AJ80" s="64">
        <v>6031.380628000001</v>
      </c>
      <c r="AK80" s="64">
        <v>290260.7304</v>
      </c>
      <c r="AL80" s="16">
        <v>0.020779182287897945</v>
      </c>
      <c r="AM80" s="64">
        <v>459.382856</v>
      </c>
    </row>
    <row r="81" spans="1:39" ht="15">
      <c r="A81" s="16" t="s">
        <v>488</v>
      </c>
      <c r="B81" s="13">
        <v>18155</v>
      </c>
      <c r="C81" s="64">
        <v>143099.045006</v>
      </c>
      <c r="D81" s="86">
        <v>8</v>
      </c>
      <c r="E81" s="86">
        <v>70</v>
      </c>
      <c r="F81" s="86">
        <v>0.0004891716782391174</v>
      </c>
      <c r="G81" s="13"/>
      <c r="H81" s="13"/>
      <c r="I81" s="13"/>
      <c r="J81" s="86">
        <v>3</v>
      </c>
      <c r="K81" s="86">
        <v>250</v>
      </c>
      <c r="L81" s="86">
        <v>0.0017470417079968475</v>
      </c>
      <c r="M81" s="13">
        <v>4</v>
      </c>
      <c r="N81" s="13">
        <v>433</v>
      </c>
      <c r="O81" s="13">
        <v>0.0030258762382505398</v>
      </c>
      <c r="P81" s="86"/>
      <c r="Q81" s="86"/>
      <c r="R81" s="86"/>
      <c r="S81" s="13"/>
      <c r="T81" s="13"/>
      <c r="U81" s="13"/>
      <c r="V81" s="13">
        <v>3</v>
      </c>
      <c r="W81" s="13">
        <v>49</v>
      </c>
      <c r="X81" s="13">
        <v>0.0003424201747673821</v>
      </c>
      <c r="Y81" s="115"/>
      <c r="Z81" s="13"/>
      <c r="AA81" s="13"/>
      <c r="AB81" s="13"/>
      <c r="AC81" s="13"/>
      <c r="AD81" s="13"/>
      <c r="AE81" s="13"/>
      <c r="AF81" s="86">
        <v>1</v>
      </c>
      <c r="AG81" s="86">
        <v>1122.03</v>
      </c>
      <c r="AH81" s="86">
        <v>0.007840932830494812</v>
      </c>
      <c r="AJ81" s="64">
        <v>1542.2888300000002</v>
      </c>
      <c r="AK81" s="64">
        <v>143099.045006</v>
      </c>
      <c r="AL81" s="16">
        <v>0.01077777164715064</v>
      </c>
      <c r="AM81" s="64">
        <v>147.363716</v>
      </c>
    </row>
    <row r="82" spans="1:39" ht="15">
      <c r="A82" s="16" t="s">
        <v>489</v>
      </c>
      <c r="B82" s="13">
        <v>18157</v>
      </c>
      <c r="C82" s="64">
        <v>321809.684336</v>
      </c>
      <c r="D82" s="86">
        <v>50</v>
      </c>
      <c r="E82" s="86">
        <v>1071.9799999999998</v>
      </c>
      <c r="F82" s="86">
        <v>0.0033310992557972568</v>
      </c>
      <c r="G82" s="13">
        <v>6</v>
      </c>
      <c r="H82" s="13">
        <v>3458.3399999999997</v>
      </c>
      <c r="I82" s="13">
        <v>0.010746537995386002</v>
      </c>
      <c r="J82" s="86">
        <v>7</v>
      </c>
      <c r="K82" s="86">
        <v>144</v>
      </c>
      <c r="L82" s="86">
        <v>0.00044746944237281024</v>
      </c>
      <c r="M82" s="13">
        <v>4</v>
      </c>
      <c r="N82" s="13">
        <v>89</v>
      </c>
      <c r="O82" s="13">
        <v>0.0002765609747998619</v>
      </c>
      <c r="P82" s="86">
        <v>2</v>
      </c>
      <c r="Q82" s="86">
        <v>233.89</v>
      </c>
      <c r="R82" s="86">
        <v>0.0007267960269206707</v>
      </c>
      <c r="S82" s="13"/>
      <c r="T82" s="13"/>
      <c r="U82" s="13"/>
      <c r="V82" s="13">
        <v>35</v>
      </c>
      <c r="W82" s="13">
        <v>386</v>
      </c>
      <c r="X82" s="13">
        <v>0.0011994666996937829</v>
      </c>
      <c r="Y82" s="115"/>
      <c r="Z82" s="13">
        <v>2</v>
      </c>
      <c r="AA82" s="13">
        <v>269.6</v>
      </c>
      <c r="AB82" s="13">
        <v>0.0008377622337757614</v>
      </c>
      <c r="AC82" s="13">
        <v>5</v>
      </c>
      <c r="AD82" s="13">
        <v>113.36</v>
      </c>
      <c r="AE82" s="13">
        <v>0.00035225788880126227</v>
      </c>
      <c r="AF82" s="86"/>
      <c r="AG82" s="86"/>
      <c r="AH82" s="86"/>
      <c r="AJ82" s="64">
        <v>1902.39644</v>
      </c>
      <c r="AK82" s="64">
        <v>321809.684336</v>
      </c>
      <c r="AL82" s="16">
        <v>0.005911557459575134</v>
      </c>
      <c r="AM82" s="64">
        <v>147.03856000000002</v>
      </c>
    </row>
    <row r="83" spans="1:39" ht="15">
      <c r="A83" s="16" t="s">
        <v>490</v>
      </c>
      <c r="B83" s="13">
        <v>18159</v>
      </c>
      <c r="C83" s="64">
        <v>166591.55041</v>
      </c>
      <c r="D83" s="86">
        <v>7</v>
      </c>
      <c r="E83" s="86">
        <v>54.57</v>
      </c>
      <c r="F83" s="86">
        <v>0.00032756763392679443</v>
      </c>
      <c r="G83" s="13"/>
      <c r="H83" s="13"/>
      <c r="I83" s="13"/>
      <c r="J83" s="86"/>
      <c r="K83" s="86"/>
      <c r="L83" s="86"/>
      <c r="M83" s="13"/>
      <c r="N83" s="13"/>
      <c r="O83" s="13"/>
      <c r="P83" s="86"/>
      <c r="Q83" s="86"/>
      <c r="R83" s="86"/>
      <c r="S83" s="13"/>
      <c r="T83" s="13"/>
      <c r="U83" s="13"/>
      <c r="V83" s="13">
        <v>4</v>
      </c>
      <c r="W83" s="13">
        <v>98</v>
      </c>
      <c r="X83" s="13">
        <v>0.0005882651296467996</v>
      </c>
      <c r="Y83" s="115"/>
      <c r="Z83" s="13"/>
      <c r="AA83" s="13"/>
      <c r="AB83" s="13"/>
      <c r="AC83" s="13"/>
      <c r="AD83" s="13"/>
      <c r="AE83" s="13"/>
      <c r="AF83" s="86"/>
      <c r="AG83" s="86"/>
      <c r="AH83" s="86"/>
      <c r="AJ83" s="64">
        <v>12.941575</v>
      </c>
      <c r="AK83" s="64">
        <v>166591.55041</v>
      </c>
      <c r="AL83" s="16">
        <v>7.768446219600797E-05</v>
      </c>
      <c r="AM83" s="64">
        <v>1.416288</v>
      </c>
    </row>
    <row r="84" spans="1:39" ht="15">
      <c r="A84" s="16" t="s">
        <v>491</v>
      </c>
      <c r="B84" s="13">
        <v>18161</v>
      </c>
      <c r="C84" s="64">
        <v>105675.762365</v>
      </c>
      <c r="D84" s="86">
        <v>4</v>
      </c>
      <c r="E84" s="86">
        <v>9413.77</v>
      </c>
      <c r="F84" s="86">
        <v>0.08908163792076751</v>
      </c>
      <c r="G84" s="13">
        <v>1</v>
      </c>
      <c r="H84" s="13">
        <v>40</v>
      </c>
      <c r="I84" s="13">
        <v>0.0003785163135312102</v>
      </c>
      <c r="J84" s="86">
        <v>4</v>
      </c>
      <c r="K84" s="86">
        <v>0</v>
      </c>
      <c r="L84" s="86"/>
      <c r="M84" s="13">
        <v>1</v>
      </c>
      <c r="N84" s="13">
        <v>15</v>
      </c>
      <c r="O84" s="13">
        <v>0.0001419436175742038</v>
      </c>
      <c r="P84" s="86"/>
      <c r="Q84" s="86"/>
      <c r="R84" s="86"/>
      <c r="S84" s="13"/>
      <c r="T84" s="13"/>
      <c r="U84" s="13"/>
      <c r="V84" s="13">
        <v>3</v>
      </c>
      <c r="W84" s="13">
        <v>14</v>
      </c>
      <c r="X84" s="13">
        <v>0.00013248070973592355</v>
      </c>
      <c r="Y84" s="115"/>
      <c r="Z84" s="13"/>
      <c r="AA84" s="13"/>
      <c r="AB84" s="13"/>
      <c r="AC84" s="13"/>
      <c r="AD84" s="13"/>
      <c r="AE84" s="13"/>
      <c r="AF84" s="86"/>
      <c r="AG84" s="86"/>
      <c r="AH84" s="86"/>
      <c r="AJ84" s="64">
        <v>2225.0376260000003</v>
      </c>
      <c r="AK84" s="64">
        <v>105675.762365</v>
      </c>
      <c r="AL84" s="16">
        <v>0.021055325991543892</v>
      </c>
      <c r="AM84" s="64">
        <v>65.949591</v>
      </c>
    </row>
    <row r="85" spans="1:39" ht="15">
      <c r="A85" s="16" t="s">
        <v>492</v>
      </c>
      <c r="B85" s="13">
        <v>18163</v>
      </c>
      <c r="C85" s="64">
        <v>151069.343754</v>
      </c>
      <c r="D85" s="86">
        <v>49</v>
      </c>
      <c r="E85" s="86">
        <v>1643.3100000000002</v>
      </c>
      <c r="F85" s="86">
        <v>0.010877852244304124</v>
      </c>
      <c r="G85" s="13">
        <v>1</v>
      </c>
      <c r="H85" s="13">
        <v>514.22</v>
      </c>
      <c r="I85" s="13">
        <v>0.0034038673050526477</v>
      </c>
      <c r="J85" s="86">
        <v>3</v>
      </c>
      <c r="K85" s="86">
        <v>54</v>
      </c>
      <c r="L85" s="86">
        <v>0.0003574517414197094</v>
      </c>
      <c r="M85" s="13"/>
      <c r="N85" s="13"/>
      <c r="O85" s="13"/>
      <c r="P85" s="86">
        <v>1</v>
      </c>
      <c r="Q85" s="86">
        <v>350</v>
      </c>
      <c r="R85" s="86">
        <v>0.0023168168425351534</v>
      </c>
      <c r="S85" s="13"/>
      <c r="T85" s="13"/>
      <c r="U85" s="13"/>
      <c r="V85" s="13">
        <v>50</v>
      </c>
      <c r="W85" s="13">
        <v>385.8</v>
      </c>
      <c r="X85" s="13">
        <v>0.002553794108143035</v>
      </c>
      <c r="Y85" s="115"/>
      <c r="Z85" s="13"/>
      <c r="AA85" s="13"/>
      <c r="AB85" s="13"/>
      <c r="AC85" s="13">
        <v>1</v>
      </c>
      <c r="AD85" s="13">
        <v>197</v>
      </c>
      <c r="AE85" s="13">
        <v>0.0013040369085126435</v>
      </c>
      <c r="AF85" s="86">
        <v>1</v>
      </c>
      <c r="AG85" s="86">
        <v>73.9</v>
      </c>
      <c r="AH85" s="86">
        <v>0.0004891793276095653</v>
      </c>
      <c r="AJ85" s="64">
        <v>1146.336117</v>
      </c>
      <c r="AK85" s="64">
        <v>151069.343754</v>
      </c>
      <c r="AL85" s="16">
        <v>0.007588145208776996</v>
      </c>
      <c r="AM85" s="64">
        <v>121.330625</v>
      </c>
    </row>
    <row r="86" spans="1:39" ht="15">
      <c r="A86" s="16" t="s">
        <v>738</v>
      </c>
      <c r="B86" s="13">
        <v>18165</v>
      </c>
      <c r="C86" s="64">
        <v>166218.887357</v>
      </c>
      <c r="D86" s="86">
        <v>15</v>
      </c>
      <c r="E86" s="86">
        <v>128.89999999999998</v>
      </c>
      <c r="F86" s="86">
        <v>0.0007754834727244466</v>
      </c>
      <c r="G86" s="13">
        <v>1</v>
      </c>
      <c r="H86" s="13">
        <v>1</v>
      </c>
      <c r="I86" s="13">
        <v>6.016163481182675E-06</v>
      </c>
      <c r="J86" s="86"/>
      <c r="K86" s="86"/>
      <c r="L86" s="86"/>
      <c r="M86" s="13"/>
      <c r="N86" s="13"/>
      <c r="O86" s="13"/>
      <c r="P86" s="86"/>
      <c r="Q86" s="86"/>
      <c r="R86" s="86"/>
      <c r="S86" s="13"/>
      <c r="T86" s="13"/>
      <c r="U86" s="13"/>
      <c r="V86" s="13">
        <v>9</v>
      </c>
      <c r="W86" s="13">
        <v>139</v>
      </c>
      <c r="X86" s="13">
        <v>0.0008362467238843918</v>
      </c>
      <c r="Y86" s="115"/>
      <c r="Z86" s="13"/>
      <c r="AA86" s="13"/>
      <c r="AB86" s="13"/>
      <c r="AC86" s="13">
        <v>1</v>
      </c>
      <c r="AD86" s="13">
        <v>1.02</v>
      </c>
      <c r="AE86" s="13">
        <v>6.136486750806328E-06</v>
      </c>
      <c r="AF86" s="86"/>
      <c r="AG86" s="86"/>
      <c r="AH86" s="86"/>
      <c r="AJ86" s="64">
        <v>1801.4141729999997</v>
      </c>
      <c r="AK86" s="64">
        <v>166218.887357</v>
      </c>
      <c r="AL86" s="16">
        <v>0.010837602162087488</v>
      </c>
      <c r="AM86" s="64">
        <v>219.96096500000007</v>
      </c>
    </row>
    <row r="87" spans="1:39" ht="15">
      <c r="A87" s="16" t="s">
        <v>494</v>
      </c>
      <c r="B87" s="13">
        <v>18167</v>
      </c>
      <c r="C87" s="64">
        <v>262483.264725</v>
      </c>
      <c r="D87" s="86">
        <v>32</v>
      </c>
      <c r="E87" s="86">
        <v>1495.13</v>
      </c>
      <c r="F87" s="86">
        <v>0.005696096479013344</v>
      </c>
      <c r="G87" s="13">
        <v>2</v>
      </c>
      <c r="H87" s="13">
        <v>10</v>
      </c>
      <c r="I87" s="13">
        <v>3.8097666952126866E-05</v>
      </c>
      <c r="J87" s="86">
        <v>5</v>
      </c>
      <c r="K87" s="86">
        <v>144.93</v>
      </c>
      <c r="L87" s="86">
        <v>0.0005521494871371746</v>
      </c>
      <c r="M87" s="13">
        <v>2</v>
      </c>
      <c r="N87" s="13">
        <v>154</v>
      </c>
      <c r="O87" s="13">
        <v>0.0005867040710627537</v>
      </c>
      <c r="P87" s="86"/>
      <c r="Q87" s="86"/>
      <c r="R87" s="86"/>
      <c r="S87" s="13"/>
      <c r="T87" s="13"/>
      <c r="U87" s="13"/>
      <c r="V87" s="13">
        <v>30</v>
      </c>
      <c r="W87" s="13">
        <v>286</v>
      </c>
      <c r="X87" s="13">
        <v>0.0010895932748308283</v>
      </c>
      <c r="Y87" s="115"/>
      <c r="Z87" s="13">
        <v>2</v>
      </c>
      <c r="AA87" s="13">
        <v>57.5</v>
      </c>
      <c r="AB87" s="13">
        <v>0.00021906158497472946</v>
      </c>
      <c r="AC87" s="13">
        <v>3</v>
      </c>
      <c r="AD87" s="13">
        <v>81.15</v>
      </c>
      <c r="AE87" s="13">
        <v>0.0003091625673165095</v>
      </c>
      <c r="AF87" s="86">
        <v>1</v>
      </c>
      <c r="AG87" s="86">
        <v>148.24</v>
      </c>
      <c r="AH87" s="86">
        <v>0.0005647598148983287</v>
      </c>
      <c r="AJ87" s="64">
        <v>4428.583054000001</v>
      </c>
      <c r="AK87" s="64">
        <v>262483.264725</v>
      </c>
      <c r="AL87" s="16">
        <v>0.016871868226112488</v>
      </c>
      <c r="AM87" s="64">
        <v>383.2407629999999</v>
      </c>
    </row>
    <row r="88" spans="1:39" ht="15">
      <c r="A88" s="16" t="s">
        <v>495</v>
      </c>
      <c r="B88" s="13">
        <v>18169</v>
      </c>
      <c r="C88" s="64">
        <v>269295.080671</v>
      </c>
      <c r="D88" s="86">
        <v>19</v>
      </c>
      <c r="E88" s="86">
        <v>4959</v>
      </c>
      <c r="F88" s="86">
        <v>0.01841474410762984</v>
      </c>
      <c r="G88" s="13">
        <v>2</v>
      </c>
      <c r="H88" s="13">
        <v>17</v>
      </c>
      <c r="I88" s="13">
        <v>6.312777774343765E-05</v>
      </c>
      <c r="J88" s="86">
        <v>6</v>
      </c>
      <c r="K88" s="86">
        <v>5.9</v>
      </c>
      <c r="L88" s="86">
        <v>2.1909052275663656E-05</v>
      </c>
      <c r="M88" s="13">
        <v>2</v>
      </c>
      <c r="N88" s="13">
        <v>91</v>
      </c>
      <c r="O88" s="13">
        <v>0.00033791928086193094</v>
      </c>
      <c r="P88" s="86"/>
      <c r="Q88" s="86"/>
      <c r="R88" s="86"/>
      <c r="S88" s="13"/>
      <c r="T88" s="13"/>
      <c r="U88" s="13"/>
      <c r="V88" s="13">
        <v>16</v>
      </c>
      <c r="W88" s="13">
        <v>287</v>
      </c>
      <c r="X88" s="13">
        <v>0.0010657454242568591</v>
      </c>
      <c r="Y88" s="115"/>
      <c r="Z88" s="13">
        <v>1</v>
      </c>
      <c r="AA88" s="13">
        <v>921.5</v>
      </c>
      <c r="AB88" s="13">
        <v>0.0034218968935633997</v>
      </c>
      <c r="AC88" s="13">
        <v>1</v>
      </c>
      <c r="AD88" s="13">
        <v>32.21</v>
      </c>
      <c r="AE88" s="13">
        <v>0.00011960857183036039</v>
      </c>
      <c r="AF88" s="86">
        <v>1</v>
      </c>
      <c r="AG88" s="86">
        <v>5.05</v>
      </c>
      <c r="AH88" s="86">
        <v>1.8752663388491773E-05</v>
      </c>
      <c r="AJ88" s="64">
        <v>5054.857702999999</v>
      </c>
      <c r="AK88" s="64">
        <v>269295.080671</v>
      </c>
      <c r="AL88" s="16">
        <v>0.018770701976452215</v>
      </c>
      <c r="AM88" s="64">
        <v>217.09427400000007</v>
      </c>
    </row>
    <row r="89" spans="1:39" ht="15">
      <c r="A89" s="16" t="s">
        <v>496</v>
      </c>
      <c r="B89" s="13">
        <v>18171</v>
      </c>
      <c r="C89" s="64">
        <v>234302.889798</v>
      </c>
      <c r="D89" s="86">
        <v>9</v>
      </c>
      <c r="E89" s="86">
        <v>45.5</v>
      </c>
      <c r="F89" s="86">
        <v>0.00019419308075639615</v>
      </c>
      <c r="G89" s="13">
        <v>2</v>
      </c>
      <c r="H89" s="13">
        <v>6</v>
      </c>
      <c r="I89" s="13">
        <v>2.560787878106323E-05</v>
      </c>
      <c r="J89" s="86">
        <v>1</v>
      </c>
      <c r="K89" s="86">
        <v>1</v>
      </c>
      <c r="L89" s="86">
        <v>4.267979796843871E-06</v>
      </c>
      <c r="M89" s="13">
        <v>2</v>
      </c>
      <c r="N89" s="13">
        <v>130</v>
      </c>
      <c r="O89" s="13">
        <v>0.0005548373735897033</v>
      </c>
      <c r="P89" s="86"/>
      <c r="Q89" s="86"/>
      <c r="R89" s="86"/>
      <c r="S89" s="13"/>
      <c r="T89" s="13"/>
      <c r="U89" s="13"/>
      <c r="V89" s="13">
        <v>4</v>
      </c>
      <c r="W89" s="13">
        <v>35</v>
      </c>
      <c r="X89" s="13">
        <v>0.0001493792928895355</v>
      </c>
      <c r="Y89" s="115"/>
      <c r="Z89" s="13"/>
      <c r="AA89" s="13"/>
      <c r="AB89" s="13"/>
      <c r="AC89" s="13">
        <v>1</v>
      </c>
      <c r="AD89" s="13">
        <v>163</v>
      </c>
      <c r="AE89" s="13">
        <v>0.000695680706885551</v>
      </c>
      <c r="AF89" s="86"/>
      <c r="AG89" s="86"/>
      <c r="AH89" s="86"/>
      <c r="AJ89" s="64">
        <v>1006.0042639999999</v>
      </c>
      <c r="AK89" s="64">
        <v>234302.889798</v>
      </c>
      <c r="AL89" s="16">
        <v>0.004293605874290788</v>
      </c>
      <c r="AM89" s="64">
        <v>109.799373</v>
      </c>
    </row>
    <row r="90" spans="1:39" ht="15">
      <c r="A90" s="16" t="s">
        <v>497</v>
      </c>
      <c r="B90" s="13">
        <v>18173</v>
      </c>
      <c r="C90" s="64">
        <v>250149.682419</v>
      </c>
      <c r="D90" s="86">
        <v>20</v>
      </c>
      <c r="E90" s="86">
        <v>3873.95</v>
      </c>
      <c r="F90" s="86">
        <v>0.015486527756254132</v>
      </c>
      <c r="G90" s="13">
        <v>1</v>
      </c>
      <c r="H90" s="13">
        <v>42</v>
      </c>
      <c r="I90" s="13">
        <v>0.00016789947360256938</v>
      </c>
      <c r="J90" s="86">
        <v>1</v>
      </c>
      <c r="K90" s="86">
        <v>1</v>
      </c>
      <c r="L90" s="86">
        <v>3.99760651434689E-06</v>
      </c>
      <c r="M90" s="13"/>
      <c r="N90" s="13"/>
      <c r="O90" s="13"/>
      <c r="P90" s="86">
        <v>1</v>
      </c>
      <c r="Q90" s="86">
        <v>0</v>
      </c>
      <c r="R90" s="86"/>
      <c r="S90" s="13"/>
      <c r="T90" s="13"/>
      <c r="U90" s="13"/>
      <c r="V90" s="13">
        <v>17</v>
      </c>
      <c r="W90" s="13">
        <v>342</v>
      </c>
      <c r="X90" s="13">
        <v>0.0013671814279066362</v>
      </c>
      <c r="Y90" s="115"/>
      <c r="Z90" s="13"/>
      <c r="AA90" s="13"/>
      <c r="AB90" s="13"/>
      <c r="AC90" s="13"/>
      <c r="AD90" s="13"/>
      <c r="AE90" s="13"/>
      <c r="AF90" s="86">
        <v>6</v>
      </c>
      <c r="AG90" s="86">
        <v>5095.660000000001</v>
      </c>
      <c r="AH90" s="86">
        <v>0.020370443610896877</v>
      </c>
      <c r="AJ90" s="64">
        <v>4503.228415</v>
      </c>
      <c r="AK90" s="64">
        <v>250149.682419</v>
      </c>
      <c r="AL90" s="16">
        <v>0.018002135247396016</v>
      </c>
      <c r="AM90" s="64">
        <v>448.679702</v>
      </c>
    </row>
    <row r="91" spans="1:39" ht="15">
      <c r="A91" s="16" t="s">
        <v>498</v>
      </c>
      <c r="B91" s="13">
        <v>18175</v>
      </c>
      <c r="C91" s="64">
        <v>330320.6571</v>
      </c>
      <c r="D91" s="86">
        <v>11</v>
      </c>
      <c r="E91" s="86">
        <v>1117.8700000000001</v>
      </c>
      <c r="F91" s="86">
        <v>0.003384196464775076</v>
      </c>
      <c r="G91" s="13">
        <v>1</v>
      </c>
      <c r="H91" s="13">
        <v>1.5</v>
      </c>
      <c r="I91" s="13">
        <v>4.541042068543402E-06</v>
      </c>
      <c r="J91" s="86">
        <v>7</v>
      </c>
      <c r="K91" s="86">
        <v>63.89</v>
      </c>
      <c r="L91" s="86">
        <v>0.00019341811850615866</v>
      </c>
      <c r="M91" s="13"/>
      <c r="N91" s="13"/>
      <c r="O91" s="13"/>
      <c r="P91" s="86">
        <v>1</v>
      </c>
      <c r="Q91" s="86">
        <v>0</v>
      </c>
      <c r="R91" s="86"/>
      <c r="S91" s="13"/>
      <c r="T91" s="13"/>
      <c r="U91" s="13"/>
      <c r="V91" s="13">
        <v>3</v>
      </c>
      <c r="W91" s="13">
        <v>111</v>
      </c>
      <c r="X91" s="13">
        <v>0.00033603711307221177</v>
      </c>
      <c r="Y91" s="115"/>
      <c r="Z91" s="13">
        <v>2</v>
      </c>
      <c r="AA91" s="13">
        <v>14702.720000000001</v>
      </c>
      <c r="AB91" s="13">
        <v>0.044510446694676305</v>
      </c>
      <c r="AC91" s="13">
        <v>3</v>
      </c>
      <c r="AD91" s="13">
        <v>191.07</v>
      </c>
      <c r="AE91" s="13">
        <v>0.0005784379386910586</v>
      </c>
      <c r="AF91" s="86">
        <v>1</v>
      </c>
      <c r="AG91" s="86">
        <v>666.13</v>
      </c>
      <c r="AH91" s="86">
        <v>0.0020166162354125446</v>
      </c>
      <c r="AJ91" s="64">
        <v>1405.2566169999998</v>
      </c>
      <c r="AK91" s="64">
        <v>330320.6571</v>
      </c>
      <c r="AL91" s="16">
        <v>0.0042542196099306555</v>
      </c>
      <c r="AM91" s="64">
        <v>136.65424099999996</v>
      </c>
    </row>
    <row r="92" spans="1:39" ht="15">
      <c r="A92" s="16" t="s">
        <v>499</v>
      </c>
      <c r="B92" s="13">
        <v>18177</v>
      </c>
      <c r="C92" s="64">
        <v>258794.099979</v>
      </c>
      <c r="D92" s="86">
        <v>35</v>
      </c>
      <c r="E92" s="86">
        <v>643.03</v>
      </c>
      <c r="F92" s="86">
        <v>0.002484716614683948</v>
      </c>
      <c r="G92" s="13">
        <v>1</v>
      </c>
      <c r="H92" s="13">
        <v>0.21</v>
      </c>
      <c r="I92" s="13">
        <v>8.114559026540426E-07</v>
      </c>
      <c r="J92" s="86"/>
      <c r="K92" s="86"/>
      <c r="L92" s="86"/>
      <c r="M92" s="13">
        <v>5</v>
      </c>
      <c r="N92" s="13">
        <v>138</v>
      </c>
      <c r="O92" s="13">
        <v>0.0005332424503155138</v>
      </c>
      <c r="P92" s="86"/>
      <c r="Q92" s="86"/>
      <c r="R92" s="86"/>
      <c r="S92" s="13"/>
      <c r="T92" s="13"/>
      <c r="U92" s="13"/>
      <c r="V92" s="13">
        <v>29</v>
      </c>
      <c r="W92" s="13">
        <v>261</v>
      </c>
      <c r="X92" s="13">
        <v>0.0010085237647271673</v>
      </c>
      <c r="Y92" s="115"/>
      <c r="Z92" s="13"/>
      <c r="AA92" s="13"/>
      <c r="AB92" s="13"/>
      <c r="AC92" s="13">
        <v>1</v>
      </c>
      <c r="AD92" s="13">
        <v>355</v>
      </c>
      <c r="AE92" s="13">
        <v>0.0013717468830580246</v>
      </c>
      <c r="AF92" s="86">
        <v>1</v>
      </c>
      <c r="AG92" s="86">
        <v>24.32</v>
      </c>
      <c r="AH92" s="86">
        <v>9.3974321678792E-05</v>
      </c>
      <c r="AJ92" s="64">
        <v>482.547731</v>
      </c>
      <c r="AK92" s="64">
        <v>258794.099979</v>
      </c>
      <c r="AL92" s="16">
        <v>0.0018646009744393579</v>
      </c>
      <c r="AM92" s="64">
        <v>35.42039799999999</v>
      </c>
    </row>
    <row r="93" spans="1:39" ht="15">
      <c r="A93" s="16" t="s">
        <v>500</v>
      </c>
      <c r="B93" s="13">
        <v>18179</v>
      </c>
      <c r="C93" s="64">
        <v>236878.981434</v>
      </c>
      <c r="D93" s="86">
        <v>15</v>
      </c>
      <c r="E93" s="86">
        <v>1173.59</v>
      </c>
      <c r="F93" s="86">
        <v>0.004954386382850053</v>
      </c>
      <c r="G93" s="13">
        <v>1</v>
      </c>
      <c r="H93" s="13">
        <v>11</v>
      </c>
      <c r="I93" s="13">
        <v>4.64372141986133E-05</v>
      </c>
      <c r="J93" s="86">
        <v>1</v>
      </c>
      <c r="K93" s="86">
        <v>1327</v>
      </c>
      <c r="L93" s="86">
        <v>0.005602016658323623</v>
      </c>
      <c r="M93" s="13"/>
      <c r="N93" s="13"/>
      <c r="O93" s="13"/>
      <c r="P93" s="86"/>
      <c r="Q93" s="86"/>
      <c r="R93" s="86"/>
      <c r="S93" s="13"/>
      <c r="T93" s="13"/>
      <c r="U93" s="13"/>
      <c r="V93" s="13">
        <v>8</v>
      </c>
      <c r="W93" s="13">
        <v>242</v>
      </c>
      <c r="X93" s="13">
        <v>0.0010216187123694926</v>
      </c>
      <c r="Y93" s="115"/>
      <c r="Z93" s="13"/>
      <c r="AA93" s="13"/>
      <c r="AB93" s="13"/>
      <c r="AC93" s="13">
        <v>2</v>
      </c>
      <c r="AD93" s="13">
        <v>53.52</v>
      </c>
      <c r="AE93" s="13">
        <v>0.00022593815490088944</v>
      </c>
      <c r="AF93" s="86">
        <v>1</v>
      </c>
      <c r="AG93" s="86">
        <v>125.08</v>
      </c>
      <c r="AH93" s="86">
        <v>0.0005280333410875046</v>
      </c>
      <c r="AJ93" s="64">
        <v>292.2105260000001</v>
      </c>
      <c r="AK93" s="64">
        <v>236878.981434</v>
      </c>
      <c r="AL93" s="16">
        <v>0.0012335857079046786</v>
      </c>
      <c r="AM93" s="64">
        <v>33.554024999999996</v>
      </c>
    </row>
    <row r="94" spans="1:39" ht="15">
      <c r="A94" s="16" t="s">
        <v>501</v>
      </c>
      <c r="B94" s="13">
        <v>18181</v>
      </c>
      <c r="C94" s="64">
        <v>325371.857456</v>
      </c>
      <c r="D94" s="86">
        <v>12</v>
      </c>
      <c r="E94" s="86">
        <v>84</v>
      </c>
      <c r="F94" s="86">
        <v>0.00025816615074448877</v>
      </c>
      <c r="G94" s="13"/>
      <c r="H94" s="13"/>
      <c r="I94" s="13"/>
      <c r="J94" s="86">
        <v>2</v>
      </c>
      <c r="K94" s="86">
        <v>8.07</v>
      </c>
      <c r="L94" s="86">
        <v>2.4802390910809813E-05</v>
      </c>
      <c r="M94" s="13">
        <v>7</v>
      </c>
      <c r="N94" s="13">
        <v>212.5</v>
      </c>
      <c r="O94" s="13">
        <v>0.0006530988932524268</v>
      </c>
      <c r="P94" s="86">
        <v>1</v>
      </c>
      <c r="Q94" s="86">
        <v>10</v>
      </c>
      <c r="R94" s="86">
        <v>3.073406556482009E-05</v>
      </c>
      <c r="S94" s="13"/>
      <c r="T94" s="13"/>
      <c r="U94" s="13"/>
      <c r="V94" s="13">
        <v>13</v>
      </c>
      <c r="W94" s="13">
        <v>235</v>
      </c>
      <c r="X94" s="13">
        <v>0.0007222505407732721</v>
      </c>
      <c r="Y94" s="115"/>
      <c r="Z94" s="13"/>
      <c r="AA94" s="13"/>
      <c r="AB94" s="13"/>
      <c r="AC94" s="13">
        <v>1</v>
      </c>
      <c r="AD94" s="13">
        <v>33.51</v>
      </c>
      <c r="AE94" s="13">
        <v>0.00010298985370771211</v>
      </c>
      <c r="AF94" s="86">
        <v>9</v>
      </c>
      <c r="AG94" s="86">
        <v>468.2700000000001</v>
      </c>
      <c r="AH94" s="86">
        <v>0.0014391840882038306</v>
      </c>
      <c r="AJ94" s="64">
        <v>2319.029711</v>
      </c>
      <c r="AK94" s="64">
        <v>325371.857456</v>
      </c>
      <c r="AL94" s="16">
        <v>0.007127321118463979</v>
      </c>
      <c r="AM94" s="64">
        <v>127.842532</v>
      </c>
    </row>
    <row r="95" spans="1:39" ht="15">
      <c r="A95" s="16" t="s">
        <v>502</v>
      </c>
      <c r="B95" s="13">
        <v>18183</v>
      </c>
      <c r="C95" s="64">
        <v>216211.701194</v>
      </c>
      <c r="D95" s="86">
        <v>15</v>
      </c>
      <c r="E95" s="86">
        <v>282.5</v>
      </c>
      <c r="F95" s="86">
        <v>0.0013065897841788017</v>
      </c>
      <c r="G95" s="13"/>
      <c r="H95" s="13"/>
      <c r="I95" s="13"/>
      <c r="J95" s="86">
        <v>4</v>
      </c>
      <c r="K95" s="86">
        <v>32.68</v>
      </c>
      <c r="L95" s="86">
        <v>0.00015114815627243625</v>
      </c>
      <c r="M95" s="13">
        <v>2</v>
      </c>
      <c r="N95" s="13">
        <v>86</v>
      </c>
      <c r="O95" s="13">
        <v>0.0003977583059800954</v>
      </c>
      <c r="P95" s="86">
        <v>1</v>
      </c>
      <c r="Q95" s="86">
        <v>0</v>
      </c>
      <c r="R95" s="86"/>
      <c r="S95" s="13"/>
      <c r="T95" s="13"/>
      <c r="U95" s="13"/>
      <c r="V95" s="13">
        <v>12</v>
      </c>
      <c r="W95" s="13">
        <v>229</v>
      </c>
      <c r="X95" s="13">
        <v>0.001059147117086533</v>
      </c>
      <c r="Y95" s="115"/>
      <c r="Z95" s="13"/>
      <c r="AA95" s="13"/>
      <c r="AB95" s="13"/>
      <c r="AC95" s="13">
        <v>1</v>
      </c>
      <c r="AD95" s="13">
        <v>150.44</v>
      </c>
      <c r="AE95" s="13">
        <v>0.0006957995296702971</v>
      </c>
      <c r="AF95" s="86">
        <v>3</v>
      </c>
      <c r="AG95" s="86">
        <v>496.94000000000005</v>
      </c>
      <c r="AH95" s="86">
        <v>0.0022983954950435885</v>
      </c>
      <c r="AJ95" s="64">
        <v>1549.330977</v>
      </c>
      <c r="AK95" s="64">
        <v>216211.701194</v>
      </c>
      <c r="AL95" s="16">
        <v>0.007165805404814025</v>
      </c>
      <c r="AM95" s="64">
        <v>69.777894</v>
      </c>
    </row>
    <row r="96" spans="3:32" ht="15">
      <c r="C96" s="26"/>
      <c r="D96" s="66"/>
      <c r="G96" s="26"/>
      <c r="J96" s="66"/>
      <c r="M96" s="26"/>
      <c r="P96" s="66"/>
      <c r="S96" s="26"/>
      <c r="V96" s="26"/>
      <c r="Z96" s="26"/>
      <c r="AC96" s="26"/>
      <c r="AF96" s="66"/>
    </row>
    <row r="97" spans="1:40" s="105" customFormat="1" ht="15">
      <c r="A97" s="25"/>
      <c r="B97" s="25"/>
      <c r="C97" s="25"/>
      <c r="D97" s="65"/>
      <c r="E97" s="66"/>
      <c r="F97" s="66"/>
      <c r="G97" s="25"/>
      <c r="H97" s="26"/>
      <c r="I97" s="26"/>
      <c r="J97" s="65"/>
      <c r="K97" s="66"/>
      <c r="L97" s="66"/>
      <c r="M97" s="25"/>
      <c r="N97" s="26"/>
      <c r="O97" s="26"/>
      <c r="P97" s="65"/>
      <c r="Q97" s="66"/>
      <c r="R97" s="66"/>
      <c r="S97" s="25"/>
      <c r="T97" s="26"/>
      <c r="U97" s="26"/>
      <c r="V97" s="25"/>
      <c r="W97" s="26"/>
      <c r="X97" s="26"/>
      <c r="Y97" s="116"/>
      <c r="Z97" s="25"/>
      <c r="AA97" s="26"/>
      <c r="AB97" s="26"/>
      <c r="AC97" s="25"/>
      <c r="AD97" s="26"/>
      <c r="AE97" s="26"/>
      <c r="AF97" s="65"/>
      <c r="AG97" s="66"/>
      <c r="AH97" s="66"/>
      <c r="AJ97" s="25"/>
      <c r="AK97" s="25"/>
      <c r="AL97" s="25"/>
      <c r="AM97" s="25"/>
      <c r="AN97" s="25"/>
    </row>
  </sheetData>
  <sheetProtection/>
  <mergeCells count="3">
    <mergeCell ref="D1:X1"/>
    <mergeCell ref="Z1:AM1"/>
    <mergeCell ref="AL2:AM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Y98"/>
  <sheetViews>
    <sheetView tabSelected="1" zoomScalePageLayoutView="0" workbookViewId="0" topLeftCell="A28">
      <selection activeCell="R14" sqref="R14"/>
    </sheetView>
  </sheetViews>
  <sheetFormatPr defaultColWidth="9.140625" defaultRowHeight="15"/>
  <cols>
    <col min="1" max="1" width="8.8515625" style="3" customWidth="1"/>
    <col min="2" max="2" width="15.00390625" style="3" bestFit="1" customWidth="1"/>
    <col min="3" max="3" width="21.28125" style="3" customWidth="1"/>
    <col min="4" max="4" width="20.57421875" style="3" customWidth="1"/>
    <col min="5" max="5" width="17.421875" style="3" customWidth="1"/>
    <col min="6" max="6" width="9.7109375" style="3" bestFit="1" customWidth="1"/>
    <col min="7" max="9" width="16.421875" style="3" customWidth="1"/>
    <col min="10" max="10" width="16.8515625" style="25" customWidth="1"/>
    <col min="11" max="11" width="16.421875" style="25" customWidth="1"/>
    <col min="12" max="12" width="3.28125" style="104" customWidth="1"/>
    <col min="13" max="13" width="18.57421875" style="3" bestFit="1" customWidth="1"/>
    <col min="14" max="16384" width="9.140625" style="3" customWidth="1"/>
  </cols>
  <sheetData>
    <row r="1" spans="1:13" ht="15">
      <c r="A1" s="3" t="s">
        <v>906</v>
      </c>
      <c r="M1" s="62" t="s">
        <v>736</v>
      </c>
    </row>
    <row r="2" spans="1:25" ht="15">
      <c r="A2" s="3" t="s">
        <v>774</v>
      </c>
      <c r="M2" s="96"/>
      <c r="N2" s="97" t="s">
        <v>750</v>
      </c>
      <c r="O2" s="97"/>
      <c r="P2" s="97"/>
      <c r="Q2" s="117" t="s">
        <v>753</v>
      </c>
      <c r="R2" s="97"/>
      <c r="S2" s="97"/>
      <c r="T2" s="117" t="s">
        <v>754</v>
      </c>
      <c r="U2" s="97"/>
      <c r="V2" s="97"/>
      <c r="W2" s="97" t="s">
        <v>755</v>
      </c>
      <c r="X2" s="97"/>
      <c r="Y2" s="95"/>
    </row>
    <row r="3" spans="1:25" ht="67.5" customHeight="1">
      <c r="A3" s="71" t="s">
        <v>777</v>
      </c>
      <c r="B3" s="71" t="s">
        <v>778</v>
      </c>
      <c r="C3" s="67" t="s">
        <v>905</v>
      </c>
      <c r="D3" s="67" t="s">
        <v>907</v>
      </c>
      <c r="E3" s="68" t="s">
        <v>908</v>
      </c>
      <c r="F3" s="69" t="s">
        <v>775</v>
      </c>
      <c r="G3" s="70" t="s">
        <v>909</v>
      </c>
      <c r="H3" s="70" t="s">
        <v>910</v>
      </c>
      <c r="I3" s="70" t="s">
        <v>911</v>
      </c>
      <c r="J3" s="30" t="s">
        <v>776</v>
      </c>
      <c r="K3" s="31" t="s">
        <v>912</v>
      </c>
      <c r="M3" s="98" t="s">
        <v>740</v>
      </c>
      <c r="N3" s="6" t="s">
        <v>756</v>
      </c>
      <c r="O3" s="6" t="s">
        <v>757</v>
      </c>
      <c r="P3" s="27" t="s">
        <v>765</v>
      </c>
      <c r="Q3" s="99" t="s">
        <v>756</v>
      </c>
      <c r="R3" s="99" t="s">
        <v>757</v>
      </c>
      <c r="S3" s="27" t="s">
        <v>768</v>
      </c>
      <c r="T3" s="99" t="s">
        <v>756</v>
      </c>
      <c r="U3" s="99" t="s">
        <v>757</v>
      </c>
      <c r="V3" s="27" t="s">
        <v>769</v>
      </c>
      <c r="W3" s="99" t="s">
        <v>756</v>
      </c>
      <c r="X3" s="99" t="s">
        <v>757</v>
      </c>
      <c r="Y3" s="27" t="s">
        <v>770</v>
      </c>
    </row>
    <row r="4" spans="1:25" ht="15">
      <c r="A4" s="72">
        <v>18001</v>
      </c>
      <c r="B4" s="73" t="s">
        <v>411</v>
      </c>
      <c r="C4" s="72">
        <v>669</v>
      </c>
      <c r="D4" s="72">
        <v>232</v>
      </c>
      <c r="E4" s="72">
        <v>699</v>
      </c>
      <c r="F4" s="74">
        <v>34256</v>
      </c>
      <c r="G4" s="75">
        <f aca="true" t="shared" si="0" ref="G4:H67">+C4*1000/$F4</f>
        <v>19.529425502101823</v>
      </c>
      <c r="H4" s="77">
        <f t="shared" si="0"/>
        <v>6.7725361980383</v>
      </c>
      <c r="I4" s="78">
        <f aca="true" t="shared" si="1" ref="I4:I67">+E4*1000/$D4</f>
        <v>3012.9310344827586</v>
      </c>
      <c r="J4" s="79">
        <v>10766</v>
      </c>
      <c r="K4" s="80">
        <f>J4*1000/F4</f>
        <v>314.28070994862213</v>
      </c>
      <c r="M4" s="64">
        <v>217535.880702</v>
      </c>
      <c r="N4" s="13"/>
      <c r="O4" s="13"/>
      <c r="P4" s="13"/>
      <c r="Q4" s="86">
        <v>1</v>
      </c>
      <c r="R4" s="86">
        <v>15</v>
      </c>
      <c r="S4" s="86">
        <v>6.895414196312899E-05</v>
      </c>
      <c r="T4" s="86"/>
      <c r="U4" s="86"/>
      <c r="V4" s="86"/>
      <c r="W4" s="86">
        <v>2</v>
      </c>
      <c r="X4" s="86">
        <v>75</v>
      </c>
      <c r="Y4" s="13">
        <v>0.00034477070981564495</v>
      </c>
    </row>
    <row r="5" spans="1:25" ht="15">
      <c r="A5" s="81">
        <v>18003</v>
      </c>
      <c r="B5" s="82" t="s">
        <v>412</v>
      </c>
      <c r="C5" s="76">
        <v>53172</v>
      </c>
      <c r="D5" s="76">
        <v>3995</v>
      </c>
      <c r="E5" s="76">
        <v>48101</v>
      </c>
      <c r="F5" s="76">
        <v>353888</v>
      </c>
      <c r="G5" s="75">
        <f t="shared" si="0"/>
        <v>150.25092684691202</v>
      </c>
      <c r="H5" s="77">
        <f t="shared" si="0"/>
        <v>11.28888235826024</v>
      </c>
      <c r="I5" s="78">
        <f t="shared" si="1"/>
        <v>12040.300375469336</v>
      </c>
      <c r="J5" s="83">
        <v>252951</v>
      </c>
      <c r="K5" s="80">
        <f>J5*1000/F5</f>
        <v>714.7769915905598</v>
      </c>
      <c r="M5" s="64">
        <v>422380.803495</v>
      </c>
      <c r="N5" s="13"/>
      <c r="O5" s="13"/>
      <c r="P5" s="13"/>
      <c r="Q5" s="86">
        <v>1</v>
      </c>
      <c r="R5" s="86">
        <v>100</v>
      </c>
      <c r="S5" s="86">
        <v>0.0002367531837918476</v>
      </c>
      <c r="T5" s="86">
        <v>7</v>
      </c>
      <c r="U5" s="86">
        <v>182</v>
      </c>
      <c r="V5" s="86">
        <v>0.00043089079450116263</v>
      </c>
      <c r="W5" s="86">
        <v>16</v>
      </c>
      <c r="X5" s="86">
        <v>2110</v>
      </c>
      <c r="Y5" s="13">
        <v>0.004995492178007984</v>
      </c>
    </row>
    <row r="6" spans="1:25" ht="15">
      <c r="A6" s="72">
        <v>18005</v>
      </c>
      <c r="B6" s="73" t="s">
        <v>413</v>
      </c>
      <c r="C6" s="74">
        <v>3074</v>
      </c>
      <c r="D6" s="72">
        <v>518</v>
      </c>
      <c r="E6" s="74">
        <v>2813</v>
      </c>
      <c r="F6" s="74">
        <v>76063</v>
      </c>
      <c r="G6" s="75">
        <f t="shared" si="0"/>
        <v>40.41386745198059</v>
      </c>
      <c r="H6" s="77">
        <f t="shared" si="0"/>
        <v>6.810144222552358</v>
      </c>
      <c r="I6" s="78">
        <f t="shared" si="1"/>
        <v>5430.5019305019305</v>
      </c>
      <c r="J6" s="79">
        <v>57817</v>
      </c>
      <c r="K6" s="80">
        <f>J6*1000/F6</f>
        <v>760.119900608706</v>
      </c>
      <c r="M6" s="64">
        <v>261969.947379</v>
      </c>
      <c r="N6" s="13"/>
      <c r="O6" s="13"/>
      <c r="P6" s="13"/>
      <c r="Q6" s="86">
        <v>1</v>
      </c>
      <c r="R6" s="86">
        <v>40</v>
      </c>
      <c r="S6" s="86">
        <v>0.00015268926989602655</v>
      </c>
      <c r="T6" s="86">
        <v>4</v>
      </c>
      <c r="U6" s="86">
        <v>54</v>
      </c>
      <c r="V6" s="86">
        <v>0.00020613051435963584</v>
      </c>
      <c r="W6" s="86">
        <v>5</v>
      </c>
      <c r="X6" s="86">
        <v>727</v>
      </c>
      <c r="Y6" s="13">
        <v>0.0027751274803602824</v>
      </c>
    </row>
    <row r="7" spans="1:25" ht="15">
      <c r="A7" s="81">
        <v>18007</v>
      </c>
      <c r="B7" s="82" t="s">
        <v>414</v>
      </c>
      <c r="C7" s="81" t="s">
        <v>779</v>
      </c>
      <c r="D7" s="81" t="s">
        <v>779</v>
      </c>
      <c r="E7" s="81" t="s">
        <v>779</v>
      </c>
      <c r="F7" s="76">
        <v>8613</v>
      </c>
      <c r="G7" s="75"/>
      <c r="H7" s="77"/>
      <c r="I7" s="78"/>
      <c r="J7" s="83" t="s">
        <v>779</v>
      </c>
      <c r="K7" s="80"/>
      <c r="M7" s="64">
        <v>259953.24681</v>
      </c>
      <c r="N7" s="13"/>
      <c r="O7" s="13"/>
      <c r="P7" s="13"/>
      <c r="Q7" s="86">
        <v>1</v>
      </c>
      <c r="R7" s="86">
        <v>15</v>
      </c>
      <c r="S7" s="86">
        <v>5.770268378668688E-05</v>
      </c>
      <c r="T7" s="86"/>
      <c r="U7" s="86"/>
      <c r="V7" s="86"/>
      <c r="W7" s="86">
        <v>1</v>
      </c>
      <c r="X7" s="86">
        <v>85</v>
      </c>
      <c r="Y7" s="13">
        <v>0.00032698187479122563</v>
      </c>
    </row>
    <row r="8" spans="1:25" ht="15">
      <c r="A8" s="72">
        <v>18009</v>
      </c>
      <c r="B8" s="73" t="s">
        <v>415</v>
      </c>
      <c r="C8" s="72" t="s">
        <v>779</v>
      </c>
      <c r="D8" s="72" t="s">
        <v>779</v>
      </c>
      <c r="E8" s="72" t="s">
        <v>779</v>
      </c>
      <c r="F8" s="74">
        <v>13051</v>
      </c>
      <c r="G8" s="75"/>
      <c r="H8" s="77"/>
      <c r="I8" s="78"/>
      <c r="J8" s="79" t="s">
        <v>779</v>
      </c>
      <c r="K8" s="80"/>
      <c r="M8" s="64">
        <v>105978.737305</v>
      </c>
      <c r="N8" s="13"/>
      <c r="O8" s="13"/>
      <c r="P8" s="13"/>
      <c r="Q8" s="86">
        <v>1</v>
      </c>
      <c r="R8" s="86">
        <v>20</v>
      </c>
      <c r="S8" s="86">
        <v>0.00018871710032212672</v>
      </c>
      <c r="T8" s="86">
        <v>1</v>
      </c>
      <c r="U8" s="86">
        <v>2</v>
      </c>
      <c r="V8" s="86">
        <v>1.887171003221267E-05</v>
      </c>
      <c r="W8" s="86">
        <v>2</v>
      </c>
      <c r="X8" s="86">
        <v>162</v>
      </c>
      <c r="Y8" s="13">
        <v>0.0015286085126092264</v>
      </c>
    </row>
    <row r="9" spans="1:25" ht="15">
      <c r="A9" s="81">
        <v>18011</v>
      </c>
      <c r="B9" s="82" t="s">
        <v>416</v>
      </c>
      <c r="C9" s="76">
        <v>8500</v>
      </c>
      <c r="D9" s="81">
        <v>861</v>
      </c>
      <c r="E9" s="76">
        <v>7727</v>
      </c>
      <c r="F9" s="76">
        <v>56287</v>
      </c>
      <c r="G9" s="75">
        <f t="shared" si="0"/>
        <v>151.01177891875565</v>
      </c>
      <c r="H9" s="77">
        <f t="shared" si="0"/>
        <v>15.296604899888074</v>
      </c>
      <c r="I9" s="78">
        <f t="shared" si="1"/>
        <v>8974.44831591173</v>
      </c>
      <c r="J9" s="83">
        <v>23863</v>
      </c>
      <c r="K9" s="80">
        <f aca="true" t="shared" si="2" ref="K9:K15">J9*1000/F9</f>
        <v>423.9522447456784</v>
      </c>
      <c r="M9" s="64">
        <v>270766.078885</v>
      </c>
      <c r="N9" s="13"/>
      <c r="O9" s="13"/>
      <c r="P9" s="13"/>
      <c r="Q9" s="86">
        <v>1</v>
      </c>
      <c r="R9" s="86">
        <v>28</v>
      </c>
      <c r="S9" s="86">
        <v>0.00010341029465471626</v>
      </c>
      <c r="T9" s="86">
        <v>1</v>
      </c>
      <c r="U9" s="86">
        <v>5</v>
      </c>
      <c r="V9" s="86">
        <v>1.8466124045485047E-05</v>
      </c>
      <c r="W9" s="86">
        <v>7</v>
      </c>
      <c r="X9" s="86">
        <v>398</v>
      </c>
      <c r="Y9" s="13">
        <v>0.0014699034740206097</v>
      </c>
    </row>
    <row r="10" spans="1:25" ht="15">
      <c r="A10" s="72">
        <v>18013</v>
      </c>
      <c r="B10" s="73" t="s">
        <v>417</v>
      </c>
      <c r="C10" s="74">
        <v>1208</v>
      </c>
      <c r="D10" s="72">
        <v>267</v>
      </c>
      <c r="E10" s="74">
        <v>1266</v>
      </c>
      <c r="F10" s="74">
        <v>14548</v>
      </c>
      <c r="G10" s="75">
        <f t="shared" si="0"/>
        <v>83.03546879296123</v>
      </c>
      <c r="H10" s="77">
        <f t="shared" si="0"/>
        <v>18.353038218311795</v>
      </c>
      <c r="I10" s="78">
        <f t="shared" si="1"/>
        <v>4741.573033707865</v>
      </c>
      <c r="J10" s="79">
        <v>12548</v>
      </c>
      <c r="K10" s="80">
        <f t="shared" si="2"/>
        <v>862.5240582897993</v>
      </c>
      <c r="M10" s="64">
        <v>202554.159774</v>
      </c>
      <c r="N10" s="13"/>
      <c r="O10" s="13"/>
      <c r="P10" s="13"/>
      <c r="Q10" s="86">
        <v>1</v>
      </c>
      <c r="R10" s="86">
        <v>6</v>
      </c>
      <c r="S10" s="86">
        <v>2.9621707135980352E-05</v>
      </c>
      <c r="T10" s="86">
        <v>2</v>
      </c>
      <c r="U10" s="86">
        <v>25</v>
      </c>
      <c r="V10" s="86">
        <v>0.00012342377973325146</v>
      </c>
      <c r="W10" s="86">
        <v>2</v>
      </c>
      <c r="X10" s="86">
        <v>229</v>
      </c>
      <c r="Y10" s="13">
        <v>0.0011305618223565834</v>
      </c>
    </row>
    <row r="11" spans="1:25" ht="15">
      <c r="A11" s="81">
        <v>18015</v>
      </c>
      <c r="B11" s="82" t="s">
        <v>418</v>
      </c>
      <c r="C11" s="81">
        <v>177</v>
      </c>
      <c r="D11" s="81">
        <v>169</v>
      </c>
      <c r="E11" s="81">
        <v>228</v>
      </c>
      <c r="F11" s="76">
        <v>19752</v>
      </c>
      <c r="G11" s="75">
        <f t="shared" si="0"/>
        <v>8.961117861482382</v>
      </c>
      <c r="H11" s="77">
        <f t="shared" si="0"/>
        <v>8.55609558525719</v>
      </c>
      <c r="I11" s="78">
        <f t="shared" si="1"/>
        <v>1349.112426035503</v>
      </c>
      <c r="J11" s="83">
        <v>7407</v>
      </c>
      <c r="K11" s="80">
        <f t="shared" si="2"/>
        <v>375</v>
      </c>
      <c r="M11" s="64">
        <v>239791.628087</v>
      </c>
      <c r="N11" s="13"/>
      <c r="O11" s="13"/>
      <c r="P11" s="13"/>
      <c r="Q11" s="86"/>
      <c r="R11" s="86"/>
      <c r="S11" s="86"/>
      <c r="T11" s="86">
        <v>1</v>
      </c>
      <c r="U11" s="86">
        <v>5</v>
      </c>
      <c r="V11" s="86">
        <v>2.0851436890807234E-05</v>
      </c>
      <c r="W11" s="86">
        <v>3</v>
      </c>
      <c r="X11" s="86">
        <v>117</v>
      </c>
      <c r="Y11" s="13">
        <v>0.0004879236232448893</v>
      </c>
    </row>
    <row r="12" spans="1:25" ht="15">
      <c r="A12" s="72">
        <v>18017</v>
      </c>
      <c r="B12" s="73" t="s">
        <v>419</v>
      </c>
      <c r="C12" s="72">
        <v>558</v>
      </c>
      <c r="D12" s="72">
        <v>104</v>
      </c>
      <c r="E12" s="72">
        <v>493</v>
      </c>
      <c r="F12" s="74">
        <v>39065</v>
      </c>
      <c r="G12" s="75">
        <f t="shared" si="0"/>
        <v>14.283885831306796</v>
      </c>
      <c r="H12" s="77">
        <f t="shared" si="0"/>
        <v>2.6622296173044924</v>
      </c>
      <c r="I12" s="78">
        <f t="shared" si="1"/>
        <v>4740.384615384615</v>
      </c>
      <c r="J12" s="79">
        <v>13125</v>
      </c>
      <c r="K12" s="80">
        <f t="shared" si="2"/>
        <v>335.9784973761679</v>
      </c>
      <c r="M12" s="64">
        <v>265340.944688</v>
      </c>
      <c r="N12" s="13"/>
      <c r="O12" s="13"/>
      <c r="P12" s="13"/>
      <c r="Q12" s="86">
        <v>1</v>
      </c>
      <c r="R12" s="86">
        <v>20</v>
      </c>
      <c r="S12" s="86">
        <v>7.537472222207135E-05</v>
      </c>
      <c r="T12" s="86">
        <v>1</v>
      </c>
      <c r="U12" s="86">
        <v>4</v>
      </c>
      <c r="V12" s="86">
        <v>1.507494444441427E-05</v>
      </c>
      <c r="W12" s="86">
        <v>5</v>
      </c>
      <c r="X12" s="86">
        <v>522</v>
      </c>
      <c r="Y12" s="13">
        <v>0.001967280249996062</v>
      </c>
    </row>
    <row r="13" spans="1:25" ht="15">
      <c r="A13" s="81">
        <v>18019</v>
      </c>
      <c r="B13" s="82" t="s">
        <v>420</v>
      </c>
      <c r="C13" s="76">
        <v>11326</v>
      </c>
      <c r="D13" s="81">
        <v>952</v>
      </c>
      <c r="E13" s="76">
        <v>9940</v>
      </c>
      <c r="F13" s="76">
        <v>108634</v>
      </c>
      <c r="G13" s="75">
        <f t="shared" si="0"/>
        <v>104.25833532779792</v>
      </c>
      <c r="H13" s="77">
        <f t="shared" si="0"/>
        <v>8.763370583795128</v>
      </c>
      <c r="I13" s="78">
        <f t="shared" si="1"/>
        <v>10441.176470588236</v>
      </c>
      <c r="J13" s="83">
        <v>94352</v>
      </c>
      <c r="K13" s="80">
        <f t="shared" si="2"/>
        <v>868.5310308006701</v>
      </c>
      <c r="M13" s="64">
        <v>240908.569829</v>
      </c>
      <c r="N13" s="13">
        <v>2</v>
      </c>
      <c r="O13" s="13">
        <v>4</v>
      </c>
      <c r="P13" s="13">
        <v>1.6603809498513282E-05</v>
      </c>
      <c r="Q13" s="86">
        <v>1</v>
      </c>
      <c r="R13" s="86">
        <v>67</v>
      </c>
      <c r="S13" s="86">
        <v>0.00027811380910009744</v>
      </c>
      <c r="T13" s="86">
        <v>1</v>
      </c>
      <c r="U13" s="86">
        <v>10</v>
      </c>
      <c r="V13" s="86">
        <v>4.1509523746283205E-05</v>
      </c>
      <c r="W13" s="86">
        <v>5</v>
      </c>
      <c r="X13" s="86">
        <v>440</v>
      </c>
      <c r="Y13" s="13">
        <v>0.0018264190448364608</v>
      </c>
    </row>
    <row r="14" spans="1:25" ht="15">
      <c r="A14" s="72">
        <v>18021</v>
      </c>
      <c r="B14" s="73" t="s">
        <v>421</v>
      </c>
      <c r="C14" s="72">
        <v>472</v>
      </c>
      <c r="D14" s="72">
        <v>160</v>
      </c>
      <c r="E14" s="72">
        <v>508</v>
      </c>
      <c r="F14" s="74">
        <v>26533</v>
      </c>
      <c r="G14" s="75">
        <f t="shared" si="0"/>
        <v>17.789168205630723</v>
      </c>
      <c r="H14" s="77">
        <f t="shared" si="0"/>
        <v>6.030226510383296</v>
      </c>
      <c r="I14" s="78">
        <f t="shared" si="1"/>
        <v>3175</v>
      </c>
      <c r="J14" s="79">
        <v>6901</v>
      </c>
      <c r="K14" s="80">
        <f t="shared" si="2"/>
        <v>260.09120717596954</v>
      </c>
      <c r="M14" s="64">
        <v>230392.769327</v>
      </c>
      <c r="N14" s="13"/>
      <c r="O14" s="13"/>
      <c r="P14" s="13"/>
      <c r="Q14" s="86"/>
      <c r="R14" s="86"/>
      <c r="S14" s="86"/>
      <c r="T14" s="86"/>
      <c r="U14" s="86"/>
      <c r="V14" s="86"/>
      <c r="W14" s="86">
        <v>1</v>
      </c>
      <c r="X14" s="86">
        <v>75</v>
      </c>
      <c r="Y14" s="13">
        <v>0.0003255310495163646</v>
      </c>
    </row>
    <row r="15" spans="1:25" ht="15">
      <c r="A15" s="81">
        <v>18023</v>
      </c>
      <c r="B15" s="82" t="s">
        <v>422</v>
      </c>
      <c r="C15" s="81">
        <v>987</v>
      </c>
      <c r="D15" s="81">
        <v>120</v>
      </c>
      <c r="E15" s="81">
        <v>990</v>
      </c>
      <c r="F15" s="76">
        <v>34367</v>
      </c>
      <c r="G15" s="75">
        <f t="shared" si="0"/>
        <v>28.719411062938285</v>
      </c>
      <c r="H15" s="77">
        <f t="shared" si="0"/>
        <v>3.4917217097797306</v>
      </c>
      <c r="I15" s="78">
        <f t="shared" si="1"/>
        <v>8250</v>
      </c>
      <c r="J15" s="83">
        <v>10346</v>
      </c>
      <c r="K15" s="80">
        <f t="shared" si="2"/>
        <v>301.04460674484244</v>
      </c>
      <c r="M15" s="64">
        <v>259162.441779</v>
      </c>
      <c r="N15" s="13"/>
      <c r="O15" s="13"/>
      <c r="P15" s="13"/>
      <c r="Q15" s="86">
        <v>1</v>
      </c>
      <c r="R15" s="86">
        <v>39</v>
      </c>
      <c r="S15" s="86">
        <v>0.0001504847682877488</v>
      </c>
      <c r="T15" s="86"/>
      <c r="U15" s="86"/>
      <c r="V15" s="86"/>
      <c r="W15" s="86">
        <v>3</v>
      </c>
      <c r="X15" s="86">
        <v>339</v>
      </c>
      <c r="Y15" s="13">
        <v>0.0013080599089627396</v>
      </c>
    </row>
    <row r="16" spans="1:25" ht="15">
      <c r="A16" s="72">
        <v>18025</v>
      </c>
      <c r="B16" s="73" t="s">
        <v>423</v>
      </c>
      <c r="C16" s="72" t="s">
        <v>779</v>
      </c>
      <c r="D16" s="72" t="s">
        <v>779</v>
      </c>
      <c r="E16" s="72" t="s">
        <v>779</v>
      </c>
      <c r="F16" s="74">
        <v>10540</v>
      </c>
      <c r="G16" s="75"/>
      <c r="H16" s="77"/>
      <c r="I16" s="78"/>
      <c r="J16" s="79" t="s">
        <v>779</v>
      </c>
      <c r="K16" s="80"/>
      <c r="M16" s="64">
        <v>197464.897706</v>
      </c>
      <c r="N16" s="13"/>
      <c r="O16" s="13"/>
      <c r="P16" s="13"/>
      <c r="Q16" s="86"/>
      <c r="R16" s="86"/>
      <c r="S16" s="86"/>
      <c r="T16" s="86"/>
      <c r="U16" s="86"/>
      <c r="V16" s="86"/>
      <c r="W16" s="86">
        <v>1</v>
      </c>
      <c r="X16" s="86">
        <v>0</v>
      </c>
      <c r="Y16" s="13"/>
    </row>
    <row r="17" spans="1:25" ht="15">
      <c r="A17" s="81">
        <v>18027</v>
      </c>
      <c r="B17" s="82" t="s">
        <v>424</v>
      </c>
      <c r="C17" s="81">
        <v>975</v>
      </c>
      <c r="D17" s="81">
        <v>136</v>
      </c>
      <c r="E17" s="81">
        <v>983</v>
      </c>
      <c r="F17" s="76">
        <v>30620</v>
      </c>
      <c r="G17" s="75">
        <f t="shared" si="0"/>
        <v>31.841933376877858</v>
      </c>
      <c r="H17" s="77">
        <f t="shared" si="0"/>
        <v>4.441541476159373</v>
      </c>
      <c r="I17" s="78">
        <f t="shared" si="1"/>
        <v>7227.941176470588</v>
      </c>
      <c r="J17" s="83">
        <v>11358</v>
      </c>
      <c r="K17" s="80">
        <f aca="true" t="shared" si="3" ref="K17:K27">J17*1000/F17</f>
        <v>370.9340300457217</v>
      </c>
      <c r="M17" s="64">
        <v>279237.601285</v>
      </c>
      <c r="N17" s="13"/>
      <c r="O17" s="13"/>
      <c r="P17" s="13"/>
      <c r="Q17" s="86">
        <v>2</v>
      </c>
      <c r="R17" s="86">
        <v>40</v>
      </c>
      <c r="S17" s="86">
        <v>0.00014324718381739196</v>
      </c>
      <c r="T17" s="86">
        <v>1</v>
      </c>
      <c r="U17" s="86">
        <v>40</v>
      </c>
      <c r="V17" s="86">
        <v>0.00014324718381739196</v>
      </c>
      <c r="W17" s="86">
        <v>2</v>
      </c>
      <c r="X17" s="86">
        <v>193</v>
      </c>
      <c r="Y17" s="13">
        <v>0.0006911676619189163</v>
      </c>
    </row>
    <row r="18" spans="1:25" ht="15">
      <c r="A18" s="72">
        <v>18029</v>
      </c>
      <c r="B18" s="73" t="s">
        <v>425</v>
      </c>
      <c r="C18" s="74">
        <v>103871</v>
      </c>
      <c r="D18" s="74">
        <v>2529</v>
      </c>
      <c r="E18" s="74">
        <v>98694</v>
      </c>
      <c r="F18" s="74">
        <v>50502</v>
      </c>
      <c r="G18" s="75">
        <f t="shared" si="0"/>
        <v>2056.770028909746</v>
      </c>
      <c r="H18" s="77">
        <f t="shared" si="0"/>
        <v>50.07722466436973</v>
      </c>
      <c r="I18" s="78">
        <f t="shared" si="1"/>
        <v>39024.91103202847</v>
      </c>
      <c r="J18" s="79">
        <v>21186</v>
      </c>
      <c r="K18" s="80">
        <f t="shared" si="3"/>
        <v>419.5081382915528</v>
      </c>
      <c r="M18" s="64">
        <v>196770.980299</v>
      </c>
      <c r="N18" s="13">
        <v>2</v>
      </c>
      <c r="O18" s="13">
        <v>8</v>
      </c>
      <c r="P18" s="13">
        <v>4.065640160883346E-05</v>
      </c>
      <c r="Q18" s="86"/>
      <c r="R18" s="86"/>
      <c r="S18" s="86"/>
      <c r="T18" s="86"/>
      <c r="U18" s="86"/>
      <c r="V18" s="86"/>
      <c r="W18" s="86">
        <v>3</v>
      </c>
      <c r="X18" s="86">
        <v>465</v>
      </c>
      <c r="Y18" s="13">
        <v>0.002363153343513445</v>
      </c>
    </row>
    <row r="19" spans="1:25" ht="15">
      <c r="A19" s="81">
        <v>18031</v>
      </c>
      <c r="B19" s="82" t="s">
        <v>426</v>
      </c>
      <c r="C19" s="76">
        <v>2115</v>
      </c>
      <c r="D19" s="81">
        <v>122</v>
      </c>
      <c r="E19" s="76">
        <v>2108</v>
      </c>
      <c r="F19" s="76">
        <v>25079</v>
      </c>
      <c r="G19" s="75">
        <f t="shared" si="0"/>
        <v>84.33350612065873</v>
      </c>
      <c r="H19" s="77">
        <f t="shared" si="0"/>
        <v>4.864627776227122</v>
      </c>
      <c r="I19" s="78">
        <f t="shared" si="1"/>
        <v>17278.688524590165</v>
      </c>
      <c r="J19" s="83">
        <v>12911</v>
      </c>
      <c r="K19" s="80">
        <f t="shared" si="3"/>
        <v>514.8131903185932</v>
      </c>
      <c r="M19" s="64">
        <v>238773.887637</v>
      </c>
      <c r="N19" s="13"/>
      <c r="O19" s="13"/>
      <c r="P19" s="13"/>
      <c r="Q19" s="86"/>
      <c r="R19" s="86"/>
      <c r="S19" s="86"/>
      <c r="T19" s="86"/>
      <c r="U19" s="86"/>
      <c r="V19" s="86"/>
      <c r="W19" s="86">
        <v>3</v>
      </c>
      <c r="X19" s="86">
        <v>398</v>
      </c>
      <c r="Y19" s="13">
        <v>0.0016668489336868618</v>
      </c>
    </row>
    <row r="20" spans="1:25" ht="15">
      <c r="A20" s="72">
        <v>18033</v>
      </c>
      <c r="B20" s="73" t="s">
        <v>641</v>
      </c>
      <c r="C20" s="74">
        <v>3072</v>
      </c>
      <c r="D20" s="72">
        <v>333</v>
      </c>
      <c r="E20" s="74">
        <v>3000</v>
      </c>
      <c r="F20" s="74">
        <v>42060</v>
      </c>
      <c r="G20" s="75">
        <f t="shared" si="0"/>
        <v>73.03851640513552</v>
      </c>
      <c r="H20" s="77">
        <f t="shared" si="0"/>
        <v>7.917261055634808</v>
      </c>
      <c r="I20" s="78">
        <f t="shared" si="1"/>
        <v>9009.009009009009</v>
      </c>
      <c r="J20" s="79">
        <v>18660</v>
      </c>
      <c r="K20" s="80">
        <f t="shared" si="3"/>
        <v>443.6519258202568</v>
      </c>
      <c r="M20" s="64">
        <v>232800.147355</v>
      </c>
      <c r="N20" s="13"/>
      <c r="O20" s="13"/>
      <c r="P20" s="13"/>
      <c r="Q20" s="86">
        <v>1</v>
      </c>
      <c r="R20" s="86">
        <v>4</v>
      </c>
      <c r="S20" s="86">
        <v>1.718211970845683E-05</v>
      </c>
      <c r="T20" s="86"/>
      <c r="U20" s="86"/>
      <c r="V20" s="86"/>
      <c r="W20" s="86">
        <v>3</v>
      </c>
      <c r="X20" s="86">
        <v>245</v>
      </c>
      <c r="Y20" s="13">
        <v>0.0010524048321429809</v>
      </c>
    </row>
    <row r="21" spans="1:25" ht="15">
      <c r="A21" s="81">
        <v>18035</v>
      </c>
      <c r="B21" s="82" t="s">
        <v>428</v>
      </c>
      <c r="C21" s="76">
        <v>8835</v>
      </c>
      <c r="D21" s="76">
        <v>1036</v>
      </c>
      <c r="E21" s="76">
        <v>8294</v>
      </c>
      <c r="F21" s="76">
        <v>115192</v>
      </c>
      <c r="G21" s="75">
        <f t="shared" si="0"/>
        <v>76.69803458573512</v>
      </c>
      <c r="H21" s="77">
        <f t="shared" si="0"/>
        <v>8.993680116674769</v>
      </c>
      <c r="I21" s="78">
        <f t="shared" si="1"/>
        <v>8005.791505791506</v>
      </c>
      <c r="J21" s="83">
        <v>71503</v>
      </c>
      <c r="K21" s="80">
        <f t="shared" si="3"/>
        <v>620.7288700604208</v>
      </c>
      <c r="M21" s="64">
        <v>253210.931019</v>
      </c>
      <c r="N21" s="13"/>
      <c r="O21" s="13"/>
      <c r="P21" s="13"/>
      <c r="Q21" s="86">
        <v>1</v>
      </c>
      <c r="R21" s="86">
        <v>53</v>
      </c>
      <c r="S21" s="86">
        <v>0.00020931165880837537</v>
      </c>
      <c r="T21" s="86">
        <v>3</v>
      </c>
      <c r="U21" s="86">
        <v>41</v>
      </c>
      <c r="V21" s="86">
        <v>0.00016192033983289416</v>
      </c>
      <c r="W21" s="86">
        <v>6</v>
      </c>
      <c r="X21" s="86">
        <v>972</v>
      </c>
      <c r="Y21" s="13">
        <v>0.0038386968370139785</v>
      </c>
    </row>
    <row r="22" spans="1:25" ht="15">
      <c r="A22" s="72">
        <v>18037</v>
      </c>
      <c r="B22" s="73" t="s">
        <v>429</v>
      </c>
      <c r="C22" s="74">
        <v>1693</v>
      </c>
      <c r="D22" s="72">
        <v>285</v>
      </c>
      <c r="E22" s="74">
        <v>1713</v>
      </c>
      <c r="F22" s="74">
        <v>41419</v>
      </c>
      <c r="G22" s="75">
        <f t="shared" si="0"/>
        <v>40.87496076679785</v>
      </c>
      <c r="H22" s="77">
        <f t="shared" si="0"/>
        <v>6.880900070016176</v>
      </c>
      <c r="I22" s="78">
        <f t="shared" si="1"/>
        <v>6010.526315789473</v>
      </c>
      <c r="J22" s="79">
        <v>23827</v>
      </c>
      <c r="K22" s="80">
        <f t="shared" si="3"/>
        <v>575.26738936237</v>
      </c>
      <c r="M22" s="64">
        <v>278364.329235</v>
      </c>
      <c r="N22" s="13"/>
      <c r="O22" s="13"/>
      <c r="P22" s="13"/>
      <c r="Q22" s="86"/>
      <c r="R22" s="86"/>
      <c r="S22" s="86"/>
      <c r="T22" s="86">
        <v>3</v>
      </c>
      <c r="U22" s="86">
        <v>22</v>
      </c>
      <c r="V22" s="86">
        <v>7.903311484075683E-05</v>
      </c>
      <c r="W22" s="86">
        <v>4</v>
      </c>
      <c r="X22" s="86">
        <v>526</v>
      </c>
      <c r="Y22" s="13">
        <v>0.001889609927556277</v>
      </c>
    </row>
    <row r="23" spans="1:25" ht="15">
      <c r="A23" s="81">
        <v>18039</v>
      </c>
      <c r="B23" s="82" t="s">
        <v>430</v>
      </c>
      <c r="C23" s="76">
        <v>11902</v>
      </c>
      <c r="D23" s="76">
        <v>1231</v>
      </c>
      <c r="E23" s="76">
        <v>10249</v>
      </c>
      <c r="F23" s="76">
        <v>200502</v>
      </c>
      <c r="G23" s="75">
        <f t="shared" si="0"/>
        <v>59.36100388026055</v>
      </c>
      <c r="H23" s="77">
        <f t="shared" si="0"/>
        <v>6.139589630028628</v>
      </c>
      <c r="I23" s="78">
        <f t="shared" si="1"/>
        <v>8325.75142160845</v>
      </c>
      <c r="J23" s="83">
        <v>96608</v>
      </c>
      <c r="K23" s="80">
        <f t="shared" si="3"/>
        <v>481.8306051809957</v>
      </c>
      <c r="M23" s="64">
        <v>299355.362254</v>
      </c>
      <c r="N23" s="13"/>
      <c r="O23" s="13"/>
      <c r="P23" s="13"/>
      <c r="Q23" s="86">
        <v>1</v>
      </c>
      <c r="R23" s="86">
        <v>160</v>
      </c>
      <c r="S23" s="86">
        <v>0.0005344818238607052</v>
      </c>
      <c r="T23" s="86">
        <v>1</v>
      </c>
      <c r="U23" s="86">
        <v>25</v>
      </c>
      <c r="V23" s="86">
        <v>8.351278497823517E-05</v>
      </c>
      <c r="W23" s="86">
        <v>7</v>
      </c>
      <c r="X23" s="86">
        <v>988</v>
      </c>
      <c r="Y23" s="13">
        <v>0.0033004252623398543</v>
      </c>
    </row>
    <row r="24" spans="1:25" ht="15">
      <c r="A24" s="72">
        <v>18041</v>
      </c>
      <c r="B24" s="73" t="s">
        <v>431</v>
      </c>
      <c r="C24" s="74">
        <v>1405</v>
      </c>
      <c r="D24" s="72">
        <v>125</v>
      </c>
      <c r="E24" s="74">
        <v>1386</v>
      </c>
      <c r="F24" s="74">
        <v>24101</v>
      </c>
      <c r="G24" s="75">
        <f t="shared" si="0"/>
        <v>58.29633625160782</v>
      </c>
      <c r="H24" s="77">
        <f t="shared" si="0"/>
        <v>5.186506783950874</v>
      </c>
      <c r="I24" s="78">
        <f t="shared" si="1"/>
        <v>11088</v>
      </c>
      <c r="J24" s="79">
        <v>7587</v>
      </c>
      <c r="K24" s="80">
        <f t="shared" si="3"/>
        <v>314.8002157586822</v>
      </c>
      <c r="M24" s="64">
        <v>137777.612858</v>
      </c>
      <c r="N24" s="13"/>
      <c r="O24" s="13"/>
      <c r="P24" s="13"/>
      <c r="Q24" s="86"/>
      <c r="R24" s="86"/>
      <c r="S24" s="86"/>
      <c r="T24" s="86">
        <v>1</v>
      </c>
      <c r="U24" s="86">
        <v>18</v>
      </c>
      <c r="V24" s="86">
        <v>0.0001306453176725571</v>
      </c>
      <c r="W24" s="86"/>
      <c r="X24" s="86"/>
      <c r="Y24" s="13"/>
    </row>
    <row r="25" spans="1:25" ht="15">
      <c r="A25" s="81">
        <v>18043</v>
      </c>
      <c r="B25" s="82" t="s">
        <v>432</v>
      </c>
      <c r="C25" s="76">
        <v>4935</v>
      </c>
      <c r="D25" s="81">
        <v>627</v>
      </c>
      <c r="E25" s="76">
        <v>1969</v>
      </c>
      <c r="F25" s="76">
        <v>74426</v>
      </c>
      <c r="G25" s="75">
        <f t="shared" si="0"/>
        <v>66.30747319485126</v>
      </c>
      <c r="H25" s="77">
        <f t="shared" si="0"/>
        <v>8.424475317765298</v>
      </c>
      <c r="I25" s="78">
        <f t="shared" si="1"/>
        <v>3140.3508771929824</v>
      </c>
      <c r="J25" s="83">
        <v>43057</v>
      </c>
      <c r="K25" s="80">
        <f t="shared" si="3"/>
        <v>578.5209469808938</v>
      </c>
      <c r="M25" s="64">
        <v>95643.588401</v>
      </c>
      <c r="N25" s="13"/>
      <c r="O25" s="13"/>
      <c r="P25" s="13"/>
      <c r="Q25" s="86">
        <v>1</v>
      </c>
      <c r="R25" s="86">
        <v>19</v>
      </c>
      <c r="S25" s="86">
        <v>0.00019865419436522675</v>
      </c>
      <c r="T25" s="86"/>
      <c r="U25" s="86"/>
      <c r="V25" s="86"/>
      <c r="W25" s="86">
        <v>5</v>
      </c>
      <c r="X25" s="86">
        <v>318</v>
      </c>
      <c r="Y25" s="13">
        <v>0.0033248438846390583</v>
      </c>
    </row>
    <row r="26" spans="1:25" ht="15">
      <c r="A26" s="72">
        <v>18045</v>
      </c>
      <c r="B26" s="73" t="s">
        <v>433</v>
      </c>
      <c r="C26" s="72">
        <v>884</v>
      </c>
      <c r="D26" s="72">
        <v>94</v>
      </c>
      <c r="E26" s="72">
        <v>879</v>
      </c>
      <c r="F26" s="74">
        <v>16852</v>
      </c>
      <c r="G26" s="75">
        <f t="shared" si="0"/>
        <v>52.456681699501544</v>
      </c>
      <c r="H26" s="77">
        <f t="shared" si="0"/>
        <v>5.577972940897223</v>
      </c>
      <c r="I26" s="78">
        <f t="shared" si="1"/>
        <v>9351.063829787234</v>
      </c>
      <c r="J26" s="79">
        <v>4619</v>
      </c>
      <c r="K26" s="80">
        <f t="shared" si="3"/>
        <v>274.0920958936625</v>
      </c>
      <c r="M26" s="64">
        <v>254464.792548</v>
      </c>
      <c r="N26" s="13"/>
      <c r="O26" s="13"/>
      <c r="P26" s="13"/>
      <c r="Q26" s="86">
        <v>1</v>
      </c>
      <c r="R26" s="86">
        <v>8</v>
      </c>
      <c r="S26" s="86">
        <v>3.143853387297557E-05</v>
      </c>
      <c r="T26" s="86">
        <v>1</v>
      </c>
      <c r="U26" s="86">
        <v>5</v>
      </c>
      <c r="V26" s="86">
        <v>1.964908367060973E-05</v>
      </c>
      <c r="W26" s="86">
        <v>2</v>
      </c>
      <c r="X26" s="86">
        <v>0</v>
      </c>
      <c r="Y26" s="13"/>
    </row>
    <row r="27" spans="1:25" ht="15">
      <c r="A27" s="81">
        <v>18047</v>
      </c>
      <c r="B27" s="82" t="s">
        <v>434</v>
      </c>
      <c r="C27" s="81">
        <v>566</v>
      </c>
      <c r="D27" s="81">
        <v>92</v>
      </c>
      <c r="E27" s="81">
        <v>573</v>
      </c>
      <c r="F27" s="76">
        <v>23148</v>
      </c>
      <c r="G27" s="75">
        <f t="shared" si="0"/>
        <v>24.451356488681526</v>
      </c>
      <c r="H27" s="77">
        <f t="shared" si="0"/>
        <v>3.9744254363227927</v>
      </c>
      <c r="I27" s="78">
        <f t="shared" si="1"/>
        <v>6228.260869565217</v>
      </c>
      <c r="J27" s="83">
        <v>7213</v>
      </c>
      <c r="K27" s="80">
        <f t="shared" si="3"/>
        <v>311.6035942630033</v>
      </c>
      <c r="M27" s="64">
        <v>250142.652252</v>
      </c>
      <c r="N27" s="13">
        <v>1</v>
      </c>
      <c r="O27" s="13">
        <v>0</v>
      </c>
      <c r="P27" s="13"/>
      <c r="Q27" s="86"/>
      <c r="R27" s="86"/>
      <c r="S27" s="86"/>
      <c r="T27" s="86">
        <v>1</v>
      </c>
      <c r="U27" s="86">
        <v>26</v>
      </c>
      <c r="V27" s="86">
        <v>0.00010394069050569971</v>
      </c>
      <c r="W27" s="86">
        <v>2</v>
      </c>
      <c r="X27" s="86">
        <v>260</v>
      </c>
      <c r="Y27" s="13">
        <v>0.0010394069050569971</v>
      </c>
    </row>
    <row r="28" spans="1:25" ht="15">
      <c r="A28" s="72">
        <v>18049</v>
      </c>
      <c r="B28" s="73" t="s">
        <v>435</v>
      </c>
      <c r="C28" s="72" t="s">
        <v>779</v>
      </c>
      <c r="D28" s="72" t="s">
        <v>779</v>
      </c>
      <c r="E28" s="72" t="s">
        <v>779</v>
      </c>
      <c r="F28" s="74">
        <v>20265</v>
      </c>
      <c r="G28" s="75"/>
      <c r="H28" s="77"/>
      <c r="I28" s="78"/>
      <c r="J28" s="79" t="s">
        <v>779</v>
      </c>
      <c r="K28" s="80"/>
      <c r="M28" s="64">
        <v>237561.47356</v>
      </c>
      <c r="N28" s="13"/>
      <c r="O28" s="13"/>
      <c r="P28" s="13"/>
      <c r="Q28" s="86">
        <v>1</v>
      </c>
      <c r="R28" s="86">
        <v>35</v>
      </c>
      <c r="S28" s="86">
        <v>0.00014733028666434915</v>
      </c>
      <c r="T28" s="86"/>
      <c r="U28" s="86"/>
      <c r="V28" s="86"/>
      <c r="W28" s="86">
        <v>1</v>
      </c>
      <c r="X28" s="86">
        <v>160</v>
      </c>
      <c r="Y28" s="13">
        <v>0.0006735098818941675</v>
      </c>
    </row>
    <row r="29" spans="1:25" ht="15">
      <c r="A29" s="81">
        <v>18051</v>
      </c>
      <c r="B29" s="82" t="s">
        <v>436</v>
      </c>
      <c r="C29" s="81">
        <v>609</v>
      </c>
      <c r="D29" s="81">
        <v>130</v>
      </c>
      <c r="E29" s="81">
        <v>604</v>
      </c>
      <c r="F29" s="76">
        <v>32750</v>
      </c>
      <c r="G29" s="75">
        <f t="shared" si="0"/>
        <v>18.595419847328245</v>
      </c>
      <c r="H29" s="77">
        <f t="shared" si="0"/>
        <v>3.969465648854962</v>
      </c>
      <c r="I29" s="78">
        <f t="shared" si="1"/>
        <v>4646.153846153846</v>
      </c>
      <c r="J29" s="83">
        <v>14469</v>
      </c>
      <c r="K29" s="80">
        <f>J29*1000/F29</f>
        <v>441.80152671755724</v>
      </c>
      <c r="M29" s="64">
        <v>319158.658371</v>
      </c>
      <c r="N29" s="13"/>
      <c r="O29" s="13"/>
      <c r="P29" s="13"/>
      <c r="Q29" s="86">
        <v>1</v>
      </c>
      <c r="R29" s="86">
        <v>60</v>
      </c>
      <c r="S29" s="86">
        <v>0.00018799427315004601</v>
      </c>
      <c r="T29" s="86">
        <v>2</v>
      </c>
      <c r="U29" s="86">
        <v>23</v>
      </c>
      <c r="V29" s="86">
        <v>7.206447137418431E-05</v>
      </c>
      <c r="W29" s="86">
        <v>2</v>
      </c>
      <c r="X29" s="86">
        <v>80</v>
      </c>
      <c r="Y29" s="13">
        <v>0.00025065903086672804</v>
      </c>
    </row>
    <row r="30" spans="1:25" ht="15">
      <c r="A30" s="72">
        <v>18053</v>
      </c>
      <c r="B30" s="73" t="s">
        <v>437</v>
      </c>
      <c r="C30" s="74">
        <v>2382</v>
      </c>
      <c r="D30" s="72">
        <v>362</v>
      </c>
      <c r="E30" s="74">
        <v>2116</v>
      </c>
      <c r="F30" s="74">
        <v>68796</v>
      </c>
      <c r="G30" s="75">
        <f t="shared" si="0"/>
        <v>34.62410605267748</v>
      </c>
      <c r="H30" s="77">
        <f t="shared" si="0"/>
        <v>5.261933833362405</v>
      </c>
      <c r="I30" s="78">
        <f t="shared" si="1"/>
        <v>5845.303867403315</v>
      </c>
      <c r="J30" s="79">
        <v>33396</v>
      </c>
      <c r="K30" s="80">
        <f>J30*1000/F30</f>
        <v>485.435199720914</v>
      </c>
      <c r="M30" s="64">
        <v>265458.840701</v>
      </c>
      <c r="N30" s="13"/>
      <c r="O30" s="13"/>
      <c r="P30" s="13"/>
      <c r="Q30" s="86">
        <v>1</v>
      </c>
      <c r="R30" s="86">
        <v>41</v>
      </c>
      <c r="S30" s="86">
        <v>0.00015444955568905092</v>
      </c>
      <c r="T30" s="86"/>
      <c r="U30" s="86"/>
      <c r="V30" s="86"/>
      <c r="W30" s="86">
        <v>4</v>
      </c>
      <c r="X30" s="86">
        <v>465</v>
      </c>
      <c r="Y30" s="13">
        <v>0.0017516839852538702</v>
      </c>
    </row>
    <row r="31" spans="1:25" ht="15">
      <c r="A31" s="81">
        <v>18055</v>
      </c>
      <c r="B31" s="82" t="s">
        <v>438</v>
      </c>
      <c r="C31" s="81">
        <v>261</v>
      </c>
      <c r="D31" s="81">
        <v>109</v>
      </c>
      <c r="E31" s="81">
        <v>296</v>
      </c>
      <c r="F31" s="76">
        <v>32463</v>
      </c>
      <c r="G31" s="75">
        <f t="shared" si="0"/>
        <v>8.039922373163293</v>
      </c>
      <c r="H31" s="77">
        <f t="shared" si="0"/>
        <v>3.3576687305547854</v>
      </c>
      <c r="I31" s="78">
        <f t="shared" si="1"/>
        <v>2715.5963302752293</v>
      </c>
      <c r="J31" s="83">
        <v>8219</v>
      </c>
      <c r="K31" s="80">
        <f>J31*1000/F31</f>
        <v>253.18054400394294</v>
      </c>
      <c r="M31" s="64">
        <v>349136.595346</v>
      </c>
      <c r="N31" s="13"/>
      <c r="O31" s="13"/>
      <c r="P31" s="13"/>
      <c r="Q31" s="86">
        <v>1</v>
      </c>
      <c r="R31" s="86">
        <v>30</v>
      </c>
      <c r="S31" s="86">
        <v>8.592625465190642E-05</v>
      </c>
      <c r="T31" s="86">
        <v>4</v>
      </c>
      <c r="U31" s="86">
        <v>38</v>
      </c>
      <c r="V31" s="86">
        <v>0.00010883992255908146</v>
      </c>
      <c r="W31" s="86">
        <v>1</v>
      </c>
      <c r="X31" s="86">
        <v>35</v>
      </c>
      <c r="Y31" s="13">
        <v>0.00010024729709389082</v>
      </c>
    </row>
    <row r="32" spans="1:25" ht="15">
      <c r="A32" s="72">
        <v>18057</v>
      </c>
      <c r="B32" s="73" t="s">
        <v>439</v>
      </c>
      <c r="C32" s="74">
        <v>71790</v>
      </c>
      <c r="D32" s="74">
        <v>4989</v>
      </c>
      <c r="E32" s="74">
        <v>52466</v>
      </c>
      <c r="F32" s="74">
        <v>279287</v>
      </c>
      <c r="G32" s="75">
        <f t="shared" si="0"/>
        <v>257.0474100119232</v>
      </c>
      <c r="H32" s="77">
        <f t="shared" si="0"/>
        <v>17.863344874627174</v>
      </c>
      <c r="I32" s="78">
        <f t="shared" si="1"/>
        <v>10516.335939065944</v>
      </c>
      <c r="J32" s="79">
        <v>225167</v>
      </c>
      <c r="K32" s="80">
        <f>J32*1000/F32</f>
        <v>806.220840927075</v>
      </c>
      <c r="M32" s="64">
        <v>257347.213527</v>
      </c>
      <c r="N32" s="13"/>
      <c r="O32" s="13"/>
      <c r="P32" s="13"/>
      <c r="Q32" s="86">
        <v>1</v>
      </c>
      <c r="R32" s="86">
        <v>25</v>
      </c>
      <c r="S32" s="86">
        <v>9.714501920331492E-05</v>
      </c>
      <c r="T32" s="86">
        <v>4</v>
      </c>
      <c r="U32" s="86">
        <v>245</v>
      </c>
      <c r="V32" s="86">
        <v>0.0009520211881924862</v>
      </c>
      <c r="W32" s="86">
        <v>11</v>
      </c>
      <c r="X32" s="86">
        <v>520</v>
      </c>
      <c r="Y32" s="13">
        <v>0.0020206163994289502</v>
      </c>
    </row>
    <row r="33" spans="1:25" ht="15">
      <c r="A33" s="81">
        <v>18059</v>
      </c>
      <c r="B33" s="82" t="s">
        <v>440</v>
      </c>
      <c r="C33" s="76">
        <v>6307</v>
      </c>
      <c r="D33" s="81">
        <v>996</v>
      </c>
      <c r="E33" s="76">
        <v>2605</v>
      </c>
      <c r="F33" s="76">
        <v>68334</v>
      </c>
      <c r="G33" s="75">
        <f t="shared" si="0"/>
        <v>92.29666052038516</v>
      </c>
      <c r="H33" s="77">
        <f t="shared" si="0"/>
        <v>14.575467556414084</v>
      </c>
      <c r="I33" s="78">
        <f t="shared" si="1"/>
        <v>2615.4618473895584</v>
      </c>
      <c r="J33" s="83">
        <v>29610</v>
      </c>
      <c r="K33" s="80">
        <f>J33*1000/F33</f>
        <v>433.31284572833437</v>
      </c>
      <c r="M33" s="64">
        <v>196405.329902</v>
      </c>
      <c r="N33" s="13"/>
      <c r="O33" s="13"/>
      <c r="P33" s="13"/>
      <c r="Q33" s="86">
        <v>1</v>
      </c>
      <c r="R33" s="86">
        <v>25</v>
      </c>
      <c r="S33" s="86">
        <v>0.0001272877880273117</v>
      </c>
      <c r="T33" s="86"/>
      <c r="U33" s="86"/>
      <c r="V33" s="86"/>
      <c r="W33" s="86">
        <v>3</v>
      </c>
      <c r="X33" s="86">
        <v>300</v>
      </c>
      <c r="Y33" s="13">
        <v>0.0015274534563277404</v>
      </c>
    </row>
    <row r="34" spans="1:25" ht="15">
      <c r="A34" s="72">
        <v>18061</v>
      </c>
      <c r="B34" s="73" t="s">
        <v>441</v>
      </c>
      <c r="C34" s="72" t="s">
        <v>779</v>
      </c>
      <c r="D34" s="72" t="s">
        <v>779</v>
      </c>
      <c r="E34" s="72" t="s">
        <v>779</v>
      </c>
      <c r="F34" s="74">
        <v>37562</v>
      </c>
      <c r="G34" s="75"/>
      <c r="H34" s="77"/>
      <c r="I34" s="78"/>
      <c r="J34" s="79" t="s">
        <v>779</v>
      </c>
      <c r="K34" s="80"/>
      <c r="M34" s="64">
        <v>310986.234085</v>
      </c>
      <c r="N34" s="13"/>
      <c r="O34" s="13"/>
      <c r="P34" s="13"/>
      <c r="Q34" s="86"/>
      <c r="R34" s="86"/>
      <c r="S34" s="86"/>
      <c r="T34" s="86"/>
      <c r="U34" s="86"/>
      <c r="V34" s="86"/>
      <c r="W34" s="86">
        <v>2</v>
      </c>
      <c r="X34" s="86">
        <v>50</v>
      </c>
      <c r="Y34" s="13">
        <v>0.00016077882079607999</v>
      </c>
    </row>
    <row r="35" spans="1:25" ht="15">
      <c r="A35" s="81">
        <v>18063</v>
      </c>
      <c r="B35" s="82" t="s">
        <v>442</v>
      </c>
      <c r="C35" s="76">
        <v>46957</v>
      </c>
      <c r="D35" s="76">
        <v>1844</v>
      </c>
      <c r="E35" s="76">
        <v>34656</v>
      </c>
      <c r="F35" s="76">
        <v>140606</v>
      </c>
      <c r="G35" s="75">
        <f t="shared" si="0"/>
        <v>333.9615663627441</v>
      </c>
      <c r="H35" s="77">
        <f t="shared" si="0"/>
        <v>13.114660825284838</v>
      </c>
      <c r="I35" s="78">
        <f t="shared" si="1"/>
        <v>18793.926247288502</v>
      </c>
      <c r="J35" s="83">
        <v>103726</v>
      </c>
      <c r="K35" s="80">
        <f aca="true" t="shared" si="4" ref="K35:K53">J35*1000/F35</f>
        <v>737.7067834943032</v>
      </c>
      <c r="M35" s="64">
        <v>261472.772237</v>
      </c>
      <c r="N35" s="13"/>
      <c r="O35" s="13"/>
      <c r="P35" s="13"/>
      <c r="Q35" s="86"/>
      <c r="R35" s="86"/>
      <c r="S35" s="86"/>
      <c r="T35" s="86">
        <v>6</v>
      </c>
      <c r="U35" s="86">
        <v>123</v>
      </c>
      <c r="V35" s="86">
        <v>0.00047041226873332836</v>
      </c>
      <c r="W35" s="86">
        <v>12</v>
      </c>
      <c r="X35" s="86">
        <v>1036</v>
      </c>
      <c r="Y35" s="13">
        <v>0.003962171629331123</v>
      </c>
    </row>
    <row r="36" spans="1:25" ht="15">
      <c r="A36" s="72">
        <v>18065</v>
      </c>
      <c r="B36" s="73" t="s">
        <v>443</v>
      </c>
      <c r="C36" s="74">
        <v>1715</v>
      </c>
      <c r="D36" s="72">
        <v>267</v>
      </c>
      <c r="E36" s="74">
        <v>1441</v>
      </c>
      <c r="F36" s="74">
        <v>47827</v>
      </c>
      <c r="G36" s="75">
        <f t="shared" si="0"/>
        <v>35.858406339515334</v>
      </c>
      <c r="H36" s="77">
        <f t="shared" si="0"/>
        <v>5.5826206954230875</v>
      </c>
      <c r="I36" s="78">
        <f t="shared" si="1"/>
        <v>5397.003745318352</v>
      </c>
      <c r="J36" s="79">
        <v>15945</v>
      </c>
      <c r="K36" s="80">
        <f t="shared" si="4"/>
        <v>333.3890898446484</v>
      </c>
      <c r="M36" s="64">
        <v>252622.175462</v>
      </c>
      <c r="N36" s="13"/>
      <c r="O36" s="13"/>
      <c r="P36" s="13"/>
      <c r="Q36" s="86">
        <v>1</v>
      </c>
      <c r="R36" s="86">
        <v>4</v>
      </c>
      <c r="S36" s="86">
        <v>1.5833922705656095E-05</v>
      </c>
      <c r="T36" s="86">
        <v>2</v>
      </c>
      <c r="U36" s="86">
        <v>18</v>
      </c>
      <c r="V36" s="86">
        <v>7.125265217545242E-05</v>
      </c>
      <c r="W36" s="86">
        <v>3</v>
      </c>
      <c r="X36" s="86">
        <v>285</v>
      </c>
      <c r="Y36" s="13">
        <v>0.0011281669927779969</v>
      </c>
    </row>
    <row r="37" spans="1:25" ht="15">
      <c r="A37" s="81">
        <v>18067</v>
      </c>
      <c r="B37" s="82" t="s">
        <v>444</v>
      </c>
      <c r="C37" s="76">
        <v>4620</v>
      </c>
      <c r="D37" s="81">
        <v>615</v>
      </c>
      <c r="E37" s="76">
        <v>4591</v>
      </c>
      <c r="F37" s="76">
        <v>82895</v>
      </c>
      <c r="G37" s="75">
        <f t="shared" si="0"/>
        <v>55.733156402678084</v>
      </c>
      <c r="H37" s="77">
        <f t="shared" si="0"/>
        <v>7.419024066590265</v>
      </c>
      <c r="I37" s="78">
        <f t="shared" si="1"/>
        <v>7465.040650406504</v>
      </c>
      <c r="J37" s="83">
        <v>61692</v>
      </c>
      <c r="K37" s="80">
        <f t="shared" si="4"/>
        <v>744.2185897822546</v>
      </c>
      <c r="M37" s="64">
        <v>187944.594213</v>
      </c>
      <c r="N37" s="13"/>
      <c r="O37" s="13"/>
      <c r="P37" s="13"/>
      <c r="Q37" s="86">
        <v>1</v>
      </c>
      <c r="R37" s="86">
        <v>27</v>
      </c>
      <c r="S37" s="86">
        <v>0.00014365935936098569</v>
      </c>
      <c r="T37" s="86"/>
      <c r="U37" s="86"/>
      <c r="V37" s="86"/>
      <c r="W37" s="86">
        <v>6</v>
      </c>
      <c r="X37" s="86">
        <v>640</v>
      </c>
      <c r="Y37" s="13">
        <v>0.003405258888556698</v>
      </c>
    </row>
    <row r="38" spans="1:25" ht="15">
      <c r="A38" s="72">
        <v>18069</v>
      </c>
      <c r="B38" s="73" t="s">
        <v>445</v>
      </c>
      <c r="C38" s="74">
        <v>1085</v>
      </c>
      <c r="D38" s="72">
        <v>216</v>
      </c>
      <c r="E38" s="74">
        <v>1010</v>
      </c>
      <c r="F38" s="74">
        <v>37777</v>
      </c>
      <c r="G38" s="75">
        <f t="shared" si="0"/>
        <v>28.721179553696693</v>
      </c>
      <c r="H38" s="77">
        <f t="shared" si="0"/>
        <v>5.7177647775101255</v>
      </c>
      <c r="I38" s="78">
        <f t="shared" si="1"/>
        <v>4675.925925925926</v>
      </c>
      <c r="J38" s="79">
        <v>18869</v>
      </c>
      <c r="K38" s="80">
        <f t="shared" si="4"/>
        <v>499.4838129020303</v>
      </c>
      <c r="M38" s="64">
        <v>248098.452939</v>
      </c>
      <c r="N38" s="13"/>
      <c r="O38" s="13"/>
      <c r="P38" s="13"/>
      <c r="Q38" s="86"/>
      <c r="R38" s="86"/>
      <c r="S38" s="86"/>
      <c r="T38" s="86">
        <v>3</v>
      </c>
      <c r="U38" s="86">
        <v>51</v>
      </c>
      <c r="V38" s="86">
        <v>0.0002055635550961673</v>
      </c>
      <c r="W38" s="86">
        <v>5</v>
      </c>
      <c r="X38" s="86">
        <v>501</v>
      </c>
      <c r="Y38" s="13">
        <v>0.002019359629474114</v>
      </c>
    </row>
    <row r="39" spans="1:25" ht="15">
      <c r="A39" s="81">
        <v>18071</v>
      </c>
      <c r="B39" s="82" t="s">
        <v>446</v>
      </c>
      <c r="C39" s="76">
        <v>1784</v>
      </c>
      <c r="D39" s="81">
        <v>246</v>
      </c>
      <c r="E39" s="76">
        <v>1539</v>
      </c>
      <c r="F39" s="76">
        <v>42362</v>
      </c>
      <c r="G39" s="75">
        <f t="shared" si="0"/>
        <v>42.11321467352816</v>
      </c>
      <c r="H39" s="77">
        <f t="shared" si="0"/>
        <v>5.807091261035834</v>
      </c>
      <c r="I39" s="78">
        <f t="shared" si="1"/>
        <v>6256.09756097561</v>
      </c>
      <c r="J39" s="83">
        <v>22341</v>
      </c>
      <c r="K39" s="80">
        <f t="shared" si="4"/>
        <v>527.383031962608</v>
      </c>
      <c r="M39" s="64">
        <v>328586.756351</v>
      </c>
      <c r="N39" s="13"/>
      <c r="O39" s="13"/>
      <c r="P39" s="13"/>
      <c r="Q39" s="86">
        <v>1</v>
      </c>
      <c r="R39" s="86">
        <v>83</v>
      </c>
      <c r="S39" s="86">
        <v>0.0002525969120658609</v>
      </c>
      <c r="T39" s="86">
        <v>2</v>
      </c>
      <c r="U39" s="86">
        <v>116.9</v>
      </c>
      <c r="V39" s="86">
        <v>0.00035576601229517034</v>
      </c>
      <c r="W39" s="86">
        <v>4</v>
      </c>
      <c r="X39" s="86">
        <v>495</v>
      </c>
      <c r="Y39" s="13">
        <v>0.001506451463525315</v>
      </c>
    </row>
    <row r="40" spans="1:25" ht="15">
      <c r="A40" s="72">
        <v>18073</v>
      </c>
      <c r="B40" s="73" t="s">
        <v>447</v>
      </c>
      <c r="C40" s="74">
        <v>1011</v>
      </c>
      <c r="D40" s="72">
        <v>169</v>
      </c>
      <c r="E40" s="74">
        <v>1027</v>
      </c>
      <c r="F40" s="74">
        <v>32816</v>
      </c>
      <c r="G40" s="75">
        <f t="shared" si="0"/>
        <v>30.808142369575815</v>
      </c>
      <c r="H40" s="77">
        <f t="shared" si="0"/>
        <v>5.14992686494393</v>
      </c>
      <c r="I40" s="78">
        <f t="shared" si="1"/>
        <v>6076.923076923077</v>
      </c>
      <c r="J40" s="79">
        <v>14223</v>
      </c>
      <c r="K40" s="80">
        <f t="shared" si="4"/>
        <v>433.41662603607995</v>
      </c>
      <c r="M40" s="64">
        <v>359030.323334</v>
      </c>
      <c r="N40" s="13"/>
      <c r="O40" s="13"/>
      <c r="P40" s="13"/>
      <c r="Q40" s="86">
        <v>1</v>
      </c>
      <c r="R40" s="86">
        <v>20</v>
      </c>
      <c r="S40" s="86">
        <v>5.5705601171169956E-05</v>
      </c>
      <c r="T40" s="86">
        <v>3</v>
      </c>
      <c r="U40" s="86">
        <v>25</v>
      </c>
      <c r="V40" s="86">
        <v>6.963200146396244E-05</v>
      </c>
      <c r="W40" s="86"/>
      <c r="X40" s="86"/>
      <c r="Y40" s="13"/>
    </row>
    <row r="41" spans="1:25" ht="15">
      <c r="A41" s="81">
        <v>18075</v>
      </c>
      <c r="B41" s="82" t="s">
        <v>448</v>
      </c>
      <c r="C41" s="81">
        <v>284</v>
      </c>
      <c r="D41" s="81">
        <v>63</v>
      </c>
      <c r="E41" s="81">
        <v>304</v>
      </c>
      <c r="F41" s="76">
        <v>21117</v>
      </c>
      <c r="G41" s="75">
        <f t="shared" si="0"/>
        <v>13.44888004924942</v>
      </c>
      <c r="H41" s="77">
        <f t="shared" si="0"/>
        <v>2.9833783207842024</v>
      </c>
      <c r="I41" s="78">
        <f t="shared" si="1"/>
        <v>4825.396825396825</v>
      </c>
      <c r="J41" s="83">
        <v>17978</v>
      </c>
      <c r="K41" s="80">
        <f t="shared" si="4"/>
        <v>851.3519912866411</v>
      </c>
      <c r="M41" s="64">
        <v>245858.902504</v>
      </c>
      <c r="N41" s="13"/>
      <c r="O41" s="13"/>
      <c r="P41" s="13"/>
      <c r="Q41" s="86">
        <v>1</v>
      </c>
      <c r="R41" s="86">
        <v>40</v>
      </c>
      <c r="S41" s="86">
        <v>0.00016269494247559012</v>
      </c>
      <c r="T41" s="86"/>
      <c r="U41" s="86"/>
      <c r="V41" s="86"/>
      <c r="W41" s="86"/>
      <c r="X41" s="86"/>
      <c r="Y41" s="13"/>
    </row>
    <row r="42" spans="1:25" ht="15">
      <c r="A42" s="72">
        <v>18077</v>
      </c>
      <c r="B42" s="73" t="s">
        <v>449</v>
      </c>
      <c r="C42" s="74">
        <v>1151</v>
      </c>
      <c r="D42" s="72">
        <v>172</v>
      </c>
      <c r="E42" s="74">
        <v>1086</v>
      </c>
      <c r="F42" s="74">
        <v>33010</v>
      </c>
      <c r="G42" s="75">
        <f t="shared" si="0"/>
        <v>34.86822175098455</v>
      </c>
      <c r="H42" s="77">
        <f t="shared" si="0"/>
        <v>5.210542259921236</v>
      </c>
      <c r="I42" s="78">
        <f t="shared" si="1"/>
        <v>6313.953488372093</v>
      </c>
      <c r="J42" s="79">
        <v>17387</v>
      </c>
      <c r="K42" s="80">
        <f t="shared" si="4"/>
        <v>526.7191760072706</v>
      </c>
      <c r="M42" s="64">
        <v>232187.69846</v>
      </c>
      <c r="N42" s="13">
        <v>2</v>
      </c>
      <c r="O42" s="13">
        <v>72</v>
      </c>
      <c r="P42" s="13">
        <v>0.0003100939476016373</v>
      </c>
      <c r="Q42" s="86">
        <v>1</v>
      </c>
      <c r="R42" s="86">
        <v>26</v>
      </c>
      <c r="S42" s="86">
        <v>0.00011197836996725791</v>
      </c>
      <c r="T42" s="86">
        <v>2</v>
      </c>
      <c r="U42" s="86">
        <v>22</v>
      </c>
      <c r="V42" s="86">
        <v>9.475092843383361E-05</v>
      </c>
      <c r="W42" s="86">
        <v>2</v>
      </c>
      <c r="X42" s="86">
        <v>188</v>
      </c>
      <c r="Y42" s="13">
        <v>0.0008096897520709418</v>
      </c>
    </row>
    <row r="43" spans="1:25" ht="15">
      <c r="A43" s="81">
        <v>18079</v>
      </c>
      <c r="B43" s="82" t="s">
        <v>450</v>
      </c>
      <c r="C43" s="81">
        <v>559</v>
      </c>
      <c r="D43" s="81">
        <v>77</v>
      </c>
      <c r="E43" s="81">
        <v>502</v>
      </c>
      <c r="F43" s="76">
        <v>28043</v>
      </c>
      <c r="G43" s="75">
        <f t="shared" si="0"/>
        <v>19.933673287451413</v>
      </c>
      <c r="H43" s="77">
        <f t="shared" si="0"/>
        <v>2.745783261419962</v>
      </c>
      <c r="I43" s="78">
        <f t="shared" si="1"/>
        <v>6519.480519480519</v>
      </c>
      <c r="J43" s="83">
        <v>5755</v>
      </c>
      <c r="K43" s="80">
        <f t="shared" si="4"/>
        <v>205.22055414898549</v>
      </c>
      <c r="M43" s="64">
        <v>242137.180291</v>
      </c>
      <c r="N43" s="13"/>
      <c r="O43" s="13"/>
      <c r="P43" s="13"/>
      <c r="Q43" s="86"/>
      <c r="R43" s="86"/>
      <c r="S43" s="86"/>
      <c r="T43" s="86"/>
      <c r="U43" s="86"/>
      <c r="V43" s="86"/>
      <c r="W43" s="86">
        <v>1</v>
      </c>
      <c r="X43" s="86">
        <v>60</v>
      </c>
      <c r="Y43" s="13">
        <v>0.0002477934199443973</v>
      </c>
    </row>
    <row r="44" spans="1:25" ht="15">
      <c r="A44" s="72">
        <v>18081</v>
      </c>
      <c r="B44" s="73" t="s">
        <v>451</v>
      </c>
      <c r="C44" s="74">
        <v>9767</v>
      </c>
      <c r="D44" s="74">
        <v>1327</v>
      </c>
      <c r="E44" s="74">
        <v>8109</v>
      </c>
      <c r="F44" s="74">
        <v>141501</v>
      </c>
      <c r="G44" s="75">
        <f t="shared" si="0"/>
        <v>69.02424717846517</v>
      </c>
      <c r="H44" s="77">
        <f t="shared" si="0"/>
        <v>9.378025596992247</v>
      </c>
      <c r="I44" s="78">
        <f t="shared" si="1"/>
        <v>6110.776186887717</v>
      </c>
      <c r="J44" s="79">
        <v>105406</v>
      </c>
      <c r="K44" s="80">
        <f t="shared" si="4"/>
        <v>744.9134635090918</v>
      </c>
      <c r="M44" s="64">
        <v>205856.315643</v>
      </c>
      <c r="N44" s="13"/>
      <c r="O44" s="13"/>
      <c r="P44" s="13"/>
      <c r="Q44" s="86">
        <v>1</v>
      </c>
      <c r="R44" s="86">
        <v>29</v>
      </c>
      <c r="S44" s="86">
        <v>0.00014087495887321892</v>
      </c>
      <c r="T44" s="86">
        <v>2</v>
      </c>
      <c r="U44" s="86">
        <v>48</v>
      </c>
      <c r="V44" s="86">
        <v>0.00023317234572118995</v>
      </c>
      <c r="W44" s="86">
        <v>9</v>
      </c>
      <c r="X44" s="86">
        <v>570.8</v>
      </c>
      <c r="Y44" s="13">
        <v>0.00277280781120115</v>
      </c>
    </row>
    <row r="45" spans="1:25" ht="15">
      <c r="A45" s="81">
        <v>18083</v>
      </c>
      <c r="B45" s="82" t="s">
        <v>452</v>
      </c>
      <c r="C45" s="81">
        <v>695</v>
      </c>
      <c r="D45" s="81">
        <v>133</v>
      </c>
      <c r="E45" s="81">
        <v>656</v>
      </c>
      <c r="F45" s="76">
        <v>37907</v>
      </c>
      <c r="G45" s="75">
        <f t="shared" si="0"/>
        <v>18.3343445801567</v>
      </c>
      <c r="H45" s="77">
        <f t="shared" si="0"/>
        <v>3.5085868045479724</v>
      </c>
      <c r="I45" s="78">
        <f t="shared" si="1"/>
        <v>4932.330827067669</v>
      </c>
      <c r="J45" s="83">
        <v>19782</v>
      </c>
      <c r="K45" s="80">
        <f t="shared" si="4"/>
        <v>521.8561215606616</v>
      </c>
      <c r="M45" s="64">
        <v>335204.600744</v>
      </c>
      <c r="N45" s="13"/>
      <c r="O45" s="13"/>
      <c r="P45" s="13"/>
      <c r="Q45" s="86">
        <v>1</v>
      </c>
      <c r="R45" s="86">
        <v>18</v>
      </c>
      <c r="S45" s="86">
        <v>5.369854697712466E-05</v>
      </c>
      <c r="T45" s="86"/>
      <c r="U45" s="86"/>
      <c r="V45" s="86"/>
      <c r="W45" s="86">
        <v>2</v>
      </c>
      <c r="X45" s="86">
        <v>270</v>
      </c>
      <c r="Y45" s="13">
        <v>0.0008054782046568699</v>
      </c>
    </row>
    <row r="46" spans="1:25" ht="15">
      <c r="A46" s="72">
        <v>18085</v>
      </c>
      <c r="B46" s="73" t="s">
        <v>453</v>
      </c>
      <c r="C46" s="74">
        <v>6109</v>
      </c>
      <c r="D46" s="72">
        <v>523</v>
      </c>
      <c r="E46" s="74">
        <v>5353</v>
      </c>
      <c r="F46" s="74">
        <v>76499</v>
      </c>
      <c r="G46" s="75">
        <f t="shared" si="0"/>
        <v>79.8572530359874</v>
      </c>
      <c r="H46" s="77">
        <f t="shared" si="0"/>
        <v>6.836690675695107</v>
      </c>
      <c r="I46" s="78">
        <f t="shared" si="1"/>
        <v>10235.181644359465</v>
      </c>
      <c r="J46" s="79">
        <v>33420</v>
      </c>
      <c r="K46" s="80">
        <f t="shared" si="4"/>
        <v>436.8684557968078</v>
      </c>
      <c r="M46" s="64">
        <v>354612.935903</v>
      </c>
      <c r="N46" s="13">
        <v>10</v>
      </c>
      <c r="O46" s="13">
        <v>49</v>
      </c>
      <c r="P46" s="13">
        <v>0.0001381788283476589</v>
      </c>
      <c r="Q46" s="86">
        <v>1</v>
      </c>
      <c r="R46" s="86">
        <v>69</v>
      </c>
      <c r="S46" s="86">
        <v>0.00019457835012221352</v>
      </c>
      <c r="T46" s="86">
        <v>2</v>
      </c>
      <c r="U46" s="86">
        <v>85</v>
      </c>
      <c r="V46" s="86">
        <v>0.00023969796754185724</v>
      </c>
      <c r="W46" s="86">
        <v>8</v>
      </c>
      <c r="X46" s="86">
        <v>766</v>
      </c>
      <c r="Y46" s="13">
        <v>0.002160101683965443</v>
      </c>
    </row>
    <row r="47" spans="1:25" ht="15">
      <c r="A47" s="81">
        <v>18087</v>
      </c>
      <c r="B47" s="82" t="s">
        <v>454</v>
      </c>
      <c r="C47" s="81">
        <v>295</v>
      </c>
      <c r="D47" s="81">
        <v>82</v>
      </c>
      <c r="E47" s="81">
        <v>291</v>
      </c>
      <c r="F47" s="76">
        <v>37204</v>
      </c>
      <c r="G47" s="75">
        <f t="shared" si="0"/>
        <v>7.929254918825933</v>
      </c>
      <c r="H47" s="77">
        <f t="shared" si="0"/>
        <v>2.204064079131276</v>
      </c>
      <c r="I47" s="78">
        <f t="shared" si="1"/>
        <v>3548.7804878048782</v>
      </c>
      <c r="J47" s="83">
        <v>14367</v>
      </c>
      <c r="K47" s="80">
        <f t="shared" si="4"/>
        <v>386.1681539619396</v>
      </c>
      <c r="M47" s="64">
        <v>247489.910627</v>
      </c>
      <c r="N47" s="13">
        <v>1</v>
      </c>
      <c r="O47" s="13">
        <v>3.55</v>
      </c>
      <c r="P47" s="13">
        <v>1.4344019079429541E-05</v>
      </c>
      <c r="Q47" s="86">
        <v>1</v>
      </c>
      <c r="R47" s="86">
        <v>45</v>
      </c>
      <c r="S47" s="86">
        <v>0.00018182559396459982</v>
      </c>
      <c r="T47" s="86"/>
      <c r="U47" s="86"/>
      <c r="V47" s="86"/>
      <c r="W47" s="86">
        <v>2</v>
      </c>
      <c r="X47" s="86">
        <v>289</v>
      </c>
      <c r="Y47" s="13">
        <v>0.0011677243701282078</v>
      </c>
    </row>
    <row r="48" spans="1:25" ht="15">
      <c r="A48" s="72">
        <v>18089</v>
      </c>
      <c r="B48" s="73" t="s">
        <v>455</v>
      </c>
      <c r="C48" s="74">
        <v>316764</v>
      </c>
      <c r="D48" s="74">
        <v>8422</v>
      </c>
      <c r="E48" s="74">
        <v>292791</v>
      </c>
      <c r="F48" s="74">
        <v>494211</v>
      </c>
      <c r="G48" s="75">
        <f t="shared" si="0"/>
        <v>640.9489064387478</v>
      </c>
      <c r="H48" s="77">
        <f t="shared" si="0"/>
        <v>17.041304220262194</v>
      </c>
      <c r="I48" s="78">
        <f t="shared" si="1"/>
        <v>34765.020185229165</v>
      </c>
      <c r="J48" s="79">
        <v>289543</v>
      </c>
      <c r="K48" s="80">
        <f t="shared" si="4"/>
        <v>585.8691935226047</v>
      </c>
      <c r="M48" s="64">
        <v>400449.643523</v>
      </c>
      <c r="N48" s="13">
        <v>3</v>
      </c>
      <c r="O48" s="13">
        <v>29</v>
      </c>
      <c r="P48" s="13">
        <v>7.241859362108378E-05</v>
      </c>
      <c r="Q48" s="86">
        <v>1</v>
      </c>
      <c r="R48" s="86">
        <v>100</v>
      </c>
      <c r="S48" s="86">
        <v>0.0002497192883485647</v>
      </c>
      <c r="T48" s="86">
        <v>14</v>
      </c>
      <c r="U48" s="86">
        <v>282.08</v>
      </c>
      <c r="V48" s="86">
        <v>0.0007044081685736314</v>
      </c>
      <c r="W48" s="86">
        <v>22</v>
      </c>
      <c r="X48" s="86">
        <v>2558.9300000000003</v>
      </c>
      <c r="Y48" s="13">
        <v>0.006390141785337929</v>
      </c>
    </row>
    <row r="49" spans="1:25" ht="15">
      <c r="A49" s="81">
        <v>18091</v>
      </c>
      <c r="B49" s="82" t="s">
        <v>672</v>
      </c>
      <c r="C49" s="76">
        <v>60657</v>
      </c>
      <c r="D49" s="76">
        <v>1988</v>
      </c>
      <c r="E49" s="76">
        <v>59946</v>
      </c>
      <c r="F49" s="76">
        <v>111063</v>
      </c>
      <c r="G49" s="75">
        <f t="shared" si="0"/>
        <v>546.1494827260203</v>
      </c>
      <c r="H49" s="77">
        <f t="shared" si="0"/>
        <v>17.899750592006338</v>
      </c>
      <c r="I49" s="78">
        <f t="shared" si="1"/>
        <v>30153.923541247485</v>
      </c>
      <c r="J49" s="83">
        <v>58526</v>
      </c>
      <c r="K49" s="80">
        <f t="shared" si="4"/>
        <v>526.9621746216112</v>
      </c>
      <c r="M49" s="64">
        <v>392233.145694</v>
      </c>
      <c r="N49" s="13">
        <v>3</v>
      </c>
      <c r="O49" s="13">
        <v>2</v>
      </c>
      <c r="P49" s="13">
        <v>5.099008133188969E-06</v>
      </c>
      <c r="Q49" s="86">
        <v>1</v>
      </c>
      <c r="R49" s="86">
        <v>124</v>
      </c>
      <c r="S49" s="86">
        <v>0.0003161385042577161</v>
      </c>
      <c r="T49" s="86">
        <v>5</v>
      </c>
      <c r="U49" s="86">
        <v>23</v>
      </c>
      <c r="V49" s="86">
        <v>5.863859353167315E-05</v>
      </c>
      <c r="W49" s="86">
        <v>6</v>
      </c>
      <c r="X49" s="86">
        <v>605</v>
      </c>
      <c r="Y49" s="13">
        <v>0.0015424499602896633</v>
      </c>
    </row>
    <row r="50" spans="1:25" ht="15">
      <c r="A50" s="72">
        <v>18093</v>
      </c>
      <c r="B50" s="73" t="s">
        <v>457</v>
      </c>
      <c r="C50" s="74">
        <v>1292</v>
      </c>
      <c r="D50" s="72">
        <v>222</v>
      </c>
      <c r="E50" s="74">
        <v>1000</v>
      </c>
      <c r="F50" s="74">
        <v>45842</v>
      </c>
      <c r="G50" s="75">
        <f t="shared" si="0"/>
        <v>28.18376161598534</v>
      </c>
      <c r="H50" s="77">
        <f t="shared" si="0"/>
        <v>4.842720649186336</v>
      </c>
      <c r="I50" s="78">
        <f t="shared" si="1"/>
        <v>4504.504504504504</v>
      </c>
      <c r="J50" s="79">
        <v>18715</v>
      </c>
      <c r="K50" s="80">
        <f t="shared" si="4"/>
        <v>408.25007634919945</v>
      </c>
      <c r="M50" s="64">
        <v>289173.791632</v>
      </c>
      <c r="N50" s="13"/>
      <c r="O50" s="13"/>
      <c r="P50" s="13"/>
      <c r="Q50" s="86">
        <v>1</v>
      </c>
      <c r="R50" s="86">
        <v>50</v>
      </c>
      <c r="S50" s="86">
        <v>0.0001729064024710426</v>
      </c>
      <c r="T50" s="86">
        <v>2</v>
      </c>
      <c r="U50" s="86">
        <v>10</v>
      </c>
      <c r="V50" s="86">
        <v>3.4581280494208514E-05</v>
      </c>
      <c r="W50" s="86">
        <v>4</v>
      </c>
      <c r="X50" s="86">
        <v>605</v>
      </c>
      <c r="Y50" s="13">
        <v>0.002092167469899615</v>
      </c>
    </row>
    <row r="51" spans="1:25" ht="15">
      <c r="A51" s="81">
        <v>18095</v>
      </c>
      <c r="B51" s="82" t="s">
        <v>458</v>
      </c>
      <c r="C51" s="76">
        <v>55379</v>
      </c>
      <c r="D51" s="76">
        <v>1936</v>
      </c>
      <c r="E51" s="76">
        <v>36516</v>
      </c>
      <c r="F51" s="76">
        <v>131417</v>
      </c>
      <c r="G51" s="75">
        <f t="shared" si="0"/>
        <v>421.39905796053785</v>
      </c>
      <c r="H51" s="77">
        <f t="shared" si="0"/>
        <v>14.73173181551854</v>
      </c>
      <c r="I51" s="78">
        <f t="shared" si="1"/>
        <v>18861.570247933883</v>
      </c>
      <c r="J51" s="83">
        <v>65431</v>
      </c>
      <c r="K51" s="80">
        <f t="shared" si="4"/>
        <v>497.888401044005</v>
      </c>
      <c r="M51" s="64">
        <v>289733.009836</v>
      </c>
      <c r="N51" s="13"/>
      <c r="O51" s="13"/>
      <c r="P51" s="13"/>
      <c r="Q51" s="86">
        <v>2</v>
      </c>
      <c r="R51" s="86">
        <v>37</v>
      </c>
      <c r="S51" s="86">
        <v>0.00012770377811262658</v>
      </c>
      <c r="T51" s="86">
        <v>5</v>
      </c>
      <c r="U51" s="86">
        <v>13</v>
      </c>
      <c r="V51" s="86">
        <v>4.4868895012544476E-05</v>
      </c>
      <c r="W51" s="86">
        <v>4</v>
      </c>
      <c r="X51" s="86">
        <v>336</v>
      </c>
      <c r="Y51" s="13">
        <v>0.0011596883634011495</v>
      </c>
    </row>
    <row r="52" spans="1:25" ht="15">
      <c r="A52" s="72">
        <v>18097</v>
      </c>
      <c r="B52" s="73" t="s">
        <v>459</v>
      </c>
      <c r="C52" s="74">
        <v>563450</v>
      </c>
      <c r="D52" s="74">
        <v>11593</v>
      </c>
      <c r="E52" s="74">
        <v>538866</v>
      </c>
      <c r="F52" s="74">
        <v>890879</v>
      </c>
      <c r="G52" s="75">
        <f t="shared" si="0"/>
        <v>632.465239387167</v>
      </c>
      <c r="H52" s="77">
        <f t="shared" si="0"/>
        <v>13.01299054080296</v>
      </c>
      <c r="I52" s="78">
        <f t="shared" si="1"/>
        <v>46482.01500905719</v>
      </c>
      <c r="J52" s="79">
        <v>921923</v>
      </c>
      <c r="K52" s="80">
        <f t="shared" si="4"/>
        <v>1034.8464830801938</v>
      </c>
      <c r="M52" s="64">
        <v>257683.760833</v>
      </c>
      <c r="N52" s="13"/>
      <c r="O52" s="13"/>
      <c r="P52" s="13"/>
      <c r="Q52" s="86">
        <v>2</v>
      </c>
      <c r="R52" s="86">
        <v>344</v>
      </c>
      <c r="S52" s="86">
        <v>0.0013349696499615276</v>
      </c>
      <c r="T52" s="86">
        <v>20</v>
      </c>
      <c r="U52" s="86">
        <v>426.83000000000004</v>
      </c>
      <c r="V52" s="86">
        <v>0.001656410161898485</v>
      </c>
      <c r="W52" s="86">
        <v>27</v>
      </c>
      <c r="X52" s="86">
        <v>2918.23</v>
      </c>
      <c r="Y52" s="13">
        <v>0.011324850237230316</v>
      </c>
    </row>
    <row r="53" spans="1:25" ht="15">
      <c r="A53" s="81">
        <v>18099</v>
      </c>
      <c r="B53" s="82" t="s">
        <v>460</v>
      </c>
      <c r="C53" s="76">
        <v>3707</v>
      </c>
      <c r="D53" s="81">
        <v>295</v>
      </c>
      <c r="E53" s="76">
        <v>3204</v>
      </c>
      <c r="F53" s="76">
        <v>46903</v>
      </c>
      <c r="G53" s="75">
        <f t="shared" si="0"/>
        <v>79.03545615419057</v>
      </c>
      <c r="H53" s="77">
        <f t="shared" si="0"/>
        <v>6.289576359721127</v>
      </c>
      <c r="I53" s="78">
        <f t="shared" si="1"/>
        <v>10861.016949152543</v>
      </c>
      <c r="J53" s="83">
        <v>23422</v>
      </c>
      <c r="K53" s="80">
        <f t="shared" si="4"/>
        <v>499.3710423640279</v>
      </c>
      <c r="M53" s="64">
        <v>287529.77158</v>
      </c>
      <c r="N53" s="13"/>
      <c r="O53" s="13"/>
      <c r="P53" s="13"/>
      <c r="Q53" s="86">
        <v>1</v>
      </c>
      <c r="R53" s="86">
        <v>25</v>
      </c>
      <c r="S53" s="86">
        <v>8.694751803482095E-05</v>
      </c>
      <c r="T53" s="86"/>
      <c r="U53" s="86"/>
      <c r="V53" s="86"/>
      <c r="W53" s="86">
        <v>5</v>
      </c>
      <c r="X53" s="86">
        <v>738</v>
      </c>
      <c r="Y53" s="13">
        <v>0.0025666907323879146</v>
      </c>
    </row>
    <row r="54" spans="1:25" ht="15">
      <c r="A54" s="72">
        <v>18101</v>
      </c>
      <c r="B54" s="73" t="s">
        <v>461</v>
      </c>
      <c r="C54" s="72" t="s">
        <v>779</v>
      </c>
      <c r="D54" s="72" t="s">
        <v>779</v>
      </c>
      <c r="E54" s="72" t="s">
        <v>779</v>
      </c>
      <c r="F54" s="74">
        <v>9946</v>
      </c>
      <c r="G54" s="75"/>
      <c r="H54" s="77"/>
      <c r="I54" s="78"/>
      <c r="J54" s="79" t="s">
        <v>779</v>
      </c>
      <c r="K54" s="80"/>
      <c r="M54" s="64">
        <v>217646.301357</v>
      </c>
      <c r="N54" s="13"/>
      <c r="O54" s="13"/>
      <c r="P54" s="13"/>
      <c r="Q54" s="86">
        <v>1</v>
      </c>
      <c r="R54" s="86">
        <v>12</v>
      </c>
      <c r="S54" s="86">
        <v>5.513532701994641E-05</v>
      </c>
      <c r="T54" s="86"/>
      <c r="U54" s="86"/>
      <c r="V54" s="86"/>
      <c r="W54" s="86"/>
      <c r="X54" s="86"/>
      <c r="Y54" s="13"/>
    </row>
    <row r="55" spans="1:25" ht="15">
      <c r="A55" s="81">
        <v>18103</v>
      </c>
      <c r="B55" s="82" t="s">
        <v>462</v>
      </c>
      <c r="C55" s="81">
        <v>585</v>
      </c>
      <c r="D55" s="81">
        <v>131</v>
      </c>
      <c r="E55" s="81">
        <v>553</v>
      </c>
      <c r="F55" s="76">
        <v>36001</v>
      </c>
      <c r="G55" s="75">
        <f t="shared" si="0"/>
        <v>16.249548623649343</v>
      </c>
      <c r="H55" s="77">
        <f t="shared" si="0"/>
        <v>3.638787811449682</v>
      </c>
      <c r="I55" s="78">
        <f t="shared" si="1"/>
        <v>4221.374045801526</v>
      </c>
      <c r="J55" s="83">
        <v>9033</v>
      </c>
      <c r="K55" s="80">
        <f>J55*1000/F55</f>
        <v>250.90969695286242</v>
      </c>
      <c r="M55" s="64">
        <v>241304.492257</v>
      </c>
      <c r="N55" s="13"/>
      <c r="O55" s="13"/>
      <c r="P55" s="13"/>
      <c r="Q55" s="86">
        <v>2</v>
      </c>
      <c r="R55" s="86">
        <v>80</v>
      </c>
      <c r="S55" s="86">
        <v>0.00033153133309593114</v>
      </c>
      <c r="T55" s="86">
        <v>4</v>
      </c>
      <c r="U55" s="86">
        <v>19</v>
      </c>
      <c r="V55" s="86">
        <v>7.873869161028364E-05</v>
      </c>
      <c r="W55" s="86">
        <v>4</v>
      </c>
      <c r="X55" s="86">
        <v>323</v>
      </c>
      <c r="Y55" s="13">
        <v>0.001338557757374822</v>
      </c>
    </row>
    <row r="56" spans="1:25" ht="15">
      <c r="A56" s="72">
        <v>18105</v>
      </c>
      <c r="B56" s="73" t="s">
        <v>463</v>
      </c>
      <c r="C56" s="74">
        <v>10058</v>
      </c>
      <c r="D56" s="74">
        <v>1545</v>
      </c>
      <c r="E56" s="74">
        <v>5890</v>
      </c>
      <c r="F56" s="74">
        <v>130738</v>
      </c>
      <c r="G56" s="75">
        <f t="shared" si="0"/>
        <v>76.93249093607062</v>
      </c>
      <c r="H56" s="77">
        <f t="shared" si="0"/>
        <v>11.81752818614328</v>
      </c>
      <c r="I56" s="78">
        <f t="shared" si="1"/>
        <v>3812.2977346278317</v>
      </c>
      <c r="J56" s="79">
        <v>116896</v>
      </c>
      <c r="K56" s="80">
        <f>J56*1000/F56</f>
        <v>894.1241261148251</v>
      </c>
      <c r="M56" s="64">
        <v>263029.749008</v>
      </c>
      <c r="N56" s="13">
        <v>3</v>
      </c>
      <c r="O56" s="13">
        <v>9.5</v>
      </c>
      <c r="P56" s="13">
        <v>3.611758759542845E-05</v>
      </c>
      <c r="Q56" s="86"/>
      <c r="R56" s="86"/>
      <c r="S56" s="86"/>
      <c r="T56" s="86"/>
      <c r="U56" s="86"/>
      <c r="V56" s="86"/>
      <c r="W56" s="86">
        <v>3</v>
      </c>
      <c r="X56" s="86">
        <v>460</v>
      </c>
      <c r="Y56" s="13">
        <v>0.0017488516098839038</v>
      </c>
    </row>
    <row r="57" spans="1:25" ht="15">
      <c r="A57" s="81">
        <v>18107</v>
      </c>
      <c r="B57" s="82" t="s">
        <v>464</v>
      </c>
      <c r="C57" s="76">
        <v>1603</v>
      </c>
      <c r="D57" s="81">
        <v>274</v>
      </c>
      <c r="E57" s="76">
        <v>1529</v>
      </c>
      <c r="F57" s="76">
        <v>37862</v>
      </c>
      <c r="G57" s="75">
        <f t="shared" si="0"/>
        <v>42.33796418572712</v>
      </c>
      <c r="H57" s="77">
        <f t="shared" si="0"/>
        <v>7.236807353018858</v>
      </c>
      <c r="I57" s="78">
        <f t="shared" si="1"/>
        <v>5580.291970802919</v>
      </c>
      <c r="J57" s="83">
        <v>18774</v>
      </c>
      <c r="K57" s="80">
        <f>J57*1000/F57</f>
        <v>495.85336221013154</v>
      </c>
      <c r="M57" s="64">
        <v>323248.049839</v>
      </c>
      <c r="N57" s="13"/>
      <c r="O57" s="13"/>
      <c r="P57" s="13"/>
      <c r="Q57" s="86">
        <v>1</v>
      </c>
      <c r="R57" s="86">
        <v>7</v>
      </c>
      <c r="S57" s="86">
        <v>2.1655196383973504E-05</v>
      </c>
      <c r="T57" s="86">
        <v>2</v>
      </c>
      <c r="U57" s="86">
        <v>38.18</v>
      </c>
      <c r="V57" s="86">
        <v>0.00011811362827715835</v>
      </c>
      <c r="W57" s="86">
        <v>4</v>
      </c>
      <c r="X57" s="86">
        <v>244</v>
      </c>
      <c r="Y57" s="13">
        <v>0.000754838273955648</v>
      </c>
    </row>
    <row r="58" spans="1:25" ht="15">
      <c r="A58" s="72">
        <v>18109</v>
      </c>
      <c r="B58" s="73" t="s">
        <v>465</v>
      </c>
      <c r="C58" s="74">
        <v>2157</v>
      </c>
      <c r="D58" s="72">
        <v>243</v>
      </c>
      <c r="E58" s="74">
        <v>1895</v>
      </c>
      <c r="F58" s="74">
        <v>70876</v>
      </c>
      <c r="G58" s="75">
        <f t="shared" si="0"/>
        <v>30.43343303798183</v>
      </c>
      <c r="H58" s="77">
        <f t="shared" si="0"/>
        <v>3.4285230543484397</v>
      </c>
      <c r="I58" s="78">
        <f t="shared" si="1"/>
        <v>7798.3539094650205</v>
      </c>
      <c r="J58" s="79">
        <v>27044</v>
      </c>
      <c r="K58" s="80">
        <f>J58*1000/F58</f>
        <v>381.5678085670749</v>
      </c>
      <c r="M58" s="64">
        <v>261816.361925</v>
      </c>
      <c r="N58" s="13"/>
      <c r="O58" s="13"/>
      <c r="P58" s="13"/>
      <c r="Q58" s="86">
        <v>1</v>
      </c>
      <c r="R58" s="86">
        <v>47</v>
      </c>
      <c r="S58" s="86">
        <v>0.0001795151366951758</v>
      </c>
      <c r="T58" s="86">
        <v>1</v>
      </c>
      <c r="U58" s="86">
        <v>5</v>
      </c>
      <c r="V58" s="86">
        <v>1.9097354967571894E-05</v>
      </c>
      <c r="W58" s="86">
        <v>3</v>
      </c>
      <c r="X58" s="86">
        <v>214</v>
      </c>
      <c r="Y58" s="13">
        <v>0.0008173667926120771</v>
      </c>
    </row>
    <row r="59" spans="1:25" ht="15">
      <c r="A59" s="81">
        <v>18111</v>
      </c>
      <c r="B59" s="82" t="s">
        <v>466</v>
      </c>
      <c r="C59" s="81" t="s">
        <v>779</v>
      </c>
      <c r="D59" s="81" t="s">
        <v>779</v>
      </c>
      <c r="E59" s="81" t="s">
        <v>779</v>
      </c>
      <c r="F59" s="76">
        <v>13736</v>
      </c>
      <c r="G59" s="75"/>
      <c r="H59" s="77"/>
      <c r="I59" s="78"/>
      <c r="J59" s="83" t="s">
        <v>779</v>
      </c>
      <c r="K59" s="80"/>
      <c r="M59" s="64">
        <v>257930.268932</v>
      </c>
      <c r="N59" s="13"/>
      <c r="O59" s="13"/>
      <c r="P59" s="13"/>
      <c r="Q59" s="86">
        <v>1</v>
      </c>
      <c r="R59" s="86">
        <v>60</v>
      </c>
      <c r="S59" s="86">
        <v>0.00023262101128510135</v>
      </c>
      <c r="T59" s="86">
        <v>1</v>
      </c>
      <c r="U59" s="86">
        <v>7</v>
      </c>
      <c r="V59" s="86">
        <v>2.7139117983261824E-05</v>
      </c>
      <c r="W59" s="86">
        <v>1</v>
      </c>
      <c r="X59" s="86">
        <v>50</v>
      </c>
      <c r="Y59" s="13">
        <v>0.00019385084273758446</v>
      </c>
    </row>
    <row r="60" spans="1:25" ht="15">
      <c r="A60" s="72">
        <v>18113</v>
      </c>
      <c r="B60" s="73" t="s">
        <v>467</v>
      </c>
      <c r="C60" s="72">
        <v>999</v>
      </c>
      <c r="D60" s="72">
        <v>250</v>
      </c>
      <c r="E60" s="74">
        <v>1046</v>
      </c>
      <c r="F60" s="74">
        <v>48028</v>
      </c>
      <c r="G60" s="75">
        <f t="shared" si="0"/>
        <v>20.800366452902473</v>
      </c>
      <c r="H60" s="77">
        <f t="shared" si="0"/>
        <v>5.205296910135754</v>
      </c>
      <c r="I60" s="78">
        <f t="shared" si="1"/>
        <v>4184</v>
      </c>
      <c r="J60" s="79">
        <v>12634</v>
      </c>
      <c r="K60" s="80">
        <f>J60*1000/F60</f>
        <v>263.05488465062047</v>
      </c>
      <c r="M60" s="64">
        <v>266944.358857</v>
      </c>
      <c r="N60" s="13"/>
      <c r="O60" s="13"/>
      <c r="P60" s="13"/>
      <c r="Q60" s="86"/>
      <c r="R60" s="86"/>
      <c r="S60" s="86"/>
      <c r="T60" s="86"/>
      <c r="U60" s="86"/>
      <c r="V60" s="86"/>
      <c r="W60" s="86">
        <v>5</v>
      </c>
      <c r="X60" s="86">
        <v>577</v>
      </c>
      <c r="Y60" s="13">
        <v>0.002161499132143468</v>
      </c>
    </row>
    <row r="61" spans="1:25" ht="15">
      <c r="A61" s="81">
        <v>18115</v>
      </c>
      <c r="B61" s="82" t="s">
        <v>468</v>
      </c>
      <c r="C61" s="81" t="s">
        <v>779</v>
      </c>
      <c r="D61" s="81" t="s">
        <v>779</v>
      </c>
      <c r="E61" s="81" t="s">
        <v>779</v>
      </c>
      <c r="F61" s="76">
        <v>5909</v>
      </c>
      <c r="G61" s="75"/>
      <c r="H61" s="77"/>
      <c r="I61" s="78"/>
      <c r="J61" s="83">
        <v>917</v>
      </c>
      <c r="K61" s="80">
        <f>J61*1000/F61</f>
        <v>155.18700287696734</v>
      </c>
      <c r="M61" s="64">
        <v>55962.115875</v>
      </c>
      <c r="N61" s="13"/>
      <c r="O61" s="13"/>
      <c r="P61" s="13"/>
      <c r="Q61" s="86">
        <v>1</v>
      </c>
      <c r="R61" s="86">
        <v>10</v>
      </c>
      <c r="S61" s="86">
        <v>0.00017869231432093345</v>
      </c>
      <c r="T61" s="86"/>
      <c r="U61" s="86"/>
      <c r="V61" s="86"/>
      <c r="W61" s="86"/>
      <c r="X61" s="86"/>
      <c r="Y61" s="13"/>
    </row>
    <row r="62" spans="1:25" ht="15">
      <c r="A62" s="72">
        <v>18117</v>
      </c>
      <c r="B62" s="73" t="s">
        <v>469</v>
      </c>
      <c r="C62" s="74">
        <v>2680</v>
      </c>
      <c r="D62" s="72">
        <v>196</v>
      </c>
      <c r="E62" s="74">
        <v>2684</v>
      </c>
      <c r="F62" s="74">
        <v>19559</v>
      </c>
      <c r="G62" s="75">
        <f t="shared" si="0"/>
        <v>137.02132010839</v>
      </c>
      <c r="H62" s="77">
        <f t="shared" si="0"/>
        <v>10.020962216882253</v>
      </c>
      <c r="I62" s="78">
        <f t="shared" si="1"/>
        <v>13693.877551020409</v>
      </c>
      <c r="J62" s="79">
        <v>55991</v>
      </c>
      <c r="K62" s="80">
        <f>J62*1000/F62</f>
        <v>2862.6719157421135</v>
      </c>
      <c r="M62" s="64">
        <v>261127.641145</v>
      </c>
      <c r="N62" s="13"/>
      <c r="O62" s="13"/>
      <c r="P62" s="13"/>
      <c r="Q62" s="86">
        <v>1</v>
      </c>
      <c r="R62" s="86">
        <v>20</v>
      </c>
      <c r="S62" s="86">
        <v>7.659089597831706E-05</v>
      </c>
      <c r="T62" s="86">
        <v>2</v>
      </c>
      <c r="U62" s="86">
        <v>7</v>
      </c>
      <c r="V62" s="86">
        <v>2.680681359241097E-05</v>
      </c>
      <c r="W62" s="86">
        <v>2</v>
      </c>
      <c r="X62" s="86">
        <v>48</v>
      </c>
      <c r="Y62" s="13">
        <v>0.00018381815034796092</v>
      </c>
    </row>
    <row r="63" spans="1:25" ht="15">
      <c r="A63" s="81">
        <v>18119</v>
      </c>
      <c r="B63" s="82" t="s">
        <v>470</v>
      </c>
      <c r="C63" s="81" t="s">
        <v>779</v>
      </c>
      <c r="D63" s="81" t="s">
        <v>779</v>
      </c>
      <c r="E63" s="81" t="s">
        <v>779</v>
      </c>
      <c r="F63" s="76">
        <v>22397</v>
      </c>
      <c r="G63" s="75"/>
      <c r="H63" s="77"/>
      <c r="I63" s="78"/>
      <c r="J63" s="83" t="s">
        <v>779</v>
      </c>
      <c r="K63" s="80"/>
      <c r="M63" s="64">
        <v>247886.988993</v>
      </c>
      <c r="N63" s="13"/>
      <c r="O63" s="13"/>
      <c r="P63" s="13"/>
      <c r="Q63" s="86">
        <v>1</v>
      </c>
      <c r="R63" s="86">
        <v>9</v>
      </c>
      <c r="S63" s="86">
        <v>3.63068672404349E-05</v>
      </c>
      <c r="T63" s="86">
        <v>1</v>
      </c>
      <c r="U63" s="86">
        <v>5</v>
      </c>
      <c r="V63" s="86">
        <v>2.0170481800241615E-05</v>
      </c>
      <c r="W63" s="86"/>
      <c r="X63" s="86"/>
      <c r="Y63" s="13"/>
    </row>
    <row r="64" spans="1:25" ht="15">
      <c r="A64" s="72">
        <v>18121</v>
      </c>
      <c r="B64" s="73" t="s">
        <v>471</v>
      </c>
      <c r="C64" s="72">
        <v>366</v>
      </c>
      <c r="D64" s="72">
        <v>80</v>
      </c>
      <c r="E64" s="72">
        <v>442</v>
      </c>
      <c r="F64" s="74">
        <v>16896</v>
      </c>
      <c r="G64" s="75">
        <f t="shared" si="0"/>
        <v>21.661931818181817</v>
      </c>
      <c r="H64" s="77">
        <f t="shared" si="0"/>
        <v>4.734848484848484</v>
      </c>
      <c r="I64" s="78">
        <f t="shared" si="1"/>
        <v>5525</v>
      </c>
      <c r="J64" s="79">
        <v>2191</v>
      </c>
      <c r="K64" s="80">
        <f>J64*1000/F64</f>
        <v>129.67566287878788</v>
      </c>
      <c r="M64" s="64">
        <v>287701.639295</v>
      </c>
      <c r="N64" s="13"/>
      <c r="O64" s="13"/>
      <c r="P64" s="13"/>
      <c r="Q64" s="86">
        <v>1</v>
      </c>
      <c r="R64" s="86">
        <v>42</v>
      </c>
      <c r="S64" s="86">
        <v>0.00014598456964972156</v>
      </c>
      <c r="T64" s="86"/>
      <c r="U64" s="86"/>
      <c r="V64" s="86"/>
      <c r="W64" s="86">
        <v>3</v>
      </c>
      <c r="X64" s="86">
        <v>288</v>
      </c>
      <c r="Y64" s="13">
        <v>0.0010010370490266623</v>
      </c>
    </row>
    <row r="65" spans="1:25" ht="15">
      <c r="A65" s="81">
        <v>18123</v>
      </c>
      <c r="B65" s="82" t="s">
        <v>472</v>
      </c>
      <c r="C65" s="81">
        <v>253</v>
      </c>
      <c r="D65" s="81">
        <v>64</v>
      </c>
      <c r="E65" s="81">
        <v>268</v>
      </c>
      <c r="F65" s="76">
        <v>18812</v>
      </c>
      <c r="G65" s="75">
        <f t="shared" si="0"/>
        <v>13.448862428237295</v>
      </c>
      <c r="H65" s="77">
        <f t="shared" si="0"/>
        <v>3.402083776312992</v>
      </c>
      <c r="I65" s="78">
        <f t="shared" si="1"/>
        <v>4187.5</v>
      </c>
      <c r="J65" s="83">
        <v>8059</v>
      </c>
      <c r="K65" s="80">
        <f>J65*1000/F65</f>
        <v>428.3967680204125</v>
      </c>
      <c r="M65" s="64">
        <v>247043.215842</v>
      </c>
      <c r="N65" s="13">
        <v>2</v>
      </c>
      <c r="O65" s="13">
        <v>113</v>
      </c>
      <c r="P65" s="13">
        <v>0.0004574098487783237</v>
      </c>
      <c r="Q65" s="86"/>
      <c r="R65" s="86"/>
      <c r="S65" s="86"/>
      <c r="T65" s="86"/>
      <c r="U65" s="86"/>
      <c r="V65" s="86"/>
      <c r="W65" s="86"/>
      <c r="X65" s="86"/>
      <c r="Y65" s="13"/>
    </row>
    <row r="66" spans="1:25" ht="15">
      <c r="A66" s="72">
        <v>18125</v>
      </c>
      <c r="B66" s="73" t="s">
        <v>473</v>
      </c>
      <c r="C66" s="72" t="s">
        <v>779</v>
      </c>
      <c r="D66" s="72" t="s">
        <v>779</v>
      </c>
      <c r="E66" s="72" t="s">
        <v>779</v>
      </c>
      <c r="F66" s="74">
        <v>12259</v>
      </c>
      <c r="G66" s="75"/>
      <c r="H66" s="77"/>
      <c r="I66" s="78"/>
      <c r="J66" s="79" t="s">
        <v>779</v>
      </c>
      <c r="K66" s="80"/>
      <c r="M66" s="64">
        <v>218198.94471</v>
      </c>
      <c r="N66" s="13"/>
      <c r="O66" s="13"/>
      <c r="P66" s="13"/>
      <c r="Q66" s="86"/>
      <c r="R66" s="86"/>
      <c r="S66" s="86"/>
      <c r="T66" s="86">
        <v>1</v>
      </c>
      <c r="U66" s="86">
        <v>25.21</v>
      </c>
      <c r="V66" s="86">
        <v>0.00011553676409162134</v>
      </c>
      <c r="W66" s="86"/>
      <c r="X66" s="86"/>
      <c r="Y66" s="13"/>
    </row>
    <row r="67" spans="1:25" ht="15">
      <c r="A67" s="81">
        <v>18127</v>
      </c>
      <c r="B67" s="82" t="s">
        <v>474</v>
      </c>
      <c r="C67" s="76">
        <v>13323</v>
      </c>
      <c r="D67" s="76">
        <v>1258</v>
      </c>
      <c r="E67" s="76">
        <v>12399</v>
      </c>
      <c r="F67" s="76">
        <v>163598</v>
      </c>
      <c r="G67" s="75">
        <f t="shared" si="0"/>
        <v>81.43742588540202</v>
      </c>
      <c r="H67" s="77">
        <f t="shared" si="0"/>
        <v>7.689580557219526</v>
      </c>
      <c r="I67" s="78">
        <f t="shared" si="1"/>
        <v>9856.120826709062</v>
      </c>
      <c r="J67" s="83">
        <v>89900</v>
      </c>
      <c r="K67" s="80">
        <f aca="true" t="shared" si="5" ref="K67:K75">J67*1000/F67</f>
        <v>549.517720265529</v>
      </c>
      <c r="M67" s="64">
        <v>333816.535406</v>
      </c>
      <c r="N67" s="13">
        <v>2</v>
      </c>
      <c r="O67" s="13">
        <v>13</v>
      </c>
      <c r="P67" s="13">
        <v>3.8943547191839735E-05</v>
      </c>
      <c r="Q67" s="86">
        <v>1</v>
      </c>
      <c r="R67" s="86">
        <v>103</v>
      </c>
      <c r="S67" s="86">
        <v>0.0003085527200584225</v>
      </c>
      <c r="T67" s="86">
        <v>5</v>
      </c>
      <c r="U67" s="86">
        <v>37.5</v>
      </c>
      <c r="V67" s="86">
        <v>0.00011233715536107616</v>
      </c>
      <c r="W67" s="86">
        <v>7</v>
      </c>
      <c r="X67" s="86">
        <v>608.5</v>
      </c>
      <c r="Y67" s="13">
        <v>0.0018228575743257291</v>
      </c>
    </row>
    <row r="68" spans="1:25" ht="15">
      <c r="A68" s="72">
        <v>18129</v>
      </c>
      <c r="B68" s="73" t="s">
        <v>475</v>
      </c>
      <c r="C68" s="74">
        <v>1156</v>
      </c>
      <c r="D68" s="72">
        <v>222</v>
      </c>
      <c r="E68" s="74">
        <v>1130</v>
      </c>
      <c r="F68" s="74">
        <v>26004</v>
      </c>
      <c r="G68" s="75">
        <f aca="true" t="shared" si="6" ref="G68:H95">+C68*1000/$F68</f>
        <v>44.4546992770343</v>
      </c>
      <c r="H68" s="77">
        <f t="shared" si="6"/>
        <v>8.53714813105676</v>
      </c>
      <c r="I68" s="78">
        <f aca="true" t="shared" si="7" ref="I68:I95">+E68*1000/$D68</f>
        <v>5090.09009009009</v>
      </c>
      <c r="J68" s="79">
        <v>9256</v>
      </c>
      <c r="K68" s="80">
        <f t="shared" si="5"/>
        <v>355.94523919397017</v>
      </c>
      <c r="M68" s="64">
        <v>268186.079614</v>
      </c>
      <c r="N68" s="13"/>
      <c r="O68" s="13"/>
      <c r="P68" s="13"/>
      <c r="Q68" s="86">
        <v>1</v>
      </c>
      <c r="R68" s="86">
        <v>52.1</v>
      </c>
      <c r="S68" s="86">
        <v>0.00019426809950385006</v>
      </c>
      <c r="T68" s="86">
        <v>2</v>
      </c>
      <c r="U68" s="86">
        <v>10</v>
      </c>
      <c r="V68" s="86">
        <v>3.7287543090950104E-05</v>
      </c>
      <c r="W68" s="86">
        <v>2</v>
      </c>
      <c r="X68" s="86">
        <v>77</v>
      </c>
      <c r="Y68" s="13">
        <v>0.0002871140818003158</v>
      </c>
    </row>
    <row r="69" spans="1:25" ht="15">
      <c r="A69" s="81">
        <v>18131</v>
      </c>
      <c r="B69" s="82" t="s">
        <v>476</v>
      </c>
      <c r="C69" s="81">
        <v>278</v>
      </c>
      <c r="D69" s="81">
        <v>63</v>
      </c>
      <c r="E69" s="81">
        <v>282</v>
      </c>
      <c r="F69" s="76">
        <v>13614</v>
      </c>
      <c r="G69" s="75">
        <f t="shared" si="6"/>
        <v>20.42015572205083</v>
      </c>
      <c r="H69" s="77">
        <f t="shared" si="6"/>
        <v>4.627589246364037</v>
      </c>
      <c r="I69" s="78">
        <f t="shared" si="7"/>
        <v>4476.190476190476</v>
      </c>
      <c r="J69" s="83">
        <v>2084</v>
      </c>
      <c r="K69" s="80">
        <f t="shared" si="5"/>
        <v>153.07771411781988</v>
      </c>
      <c r="M69" s="64">
        <v>277904.378041</v>
      </c>
      <c r="N69" s="13"/>
      <c r="O69" s="13"/>
      <c r="P69" s="13"/>
      <c r="Q69" s="86"/>
      <c r="R69" s="86"/>
      <c r="S69" s="86"/>
      <c r="T69" s="86"/>
      <c r="U69" s="86"/>
      <c r="V69" s="86"/>
      <c r="W69" s="86">
        <v>2</v>
      </c>
      <c r="X69" s="86">
        <v>195</v>
      </c>
      <c r="Y69" s="13">
        <v>0.000701680201566422</v>
      </c>
    </row>
    <row r="70" spans="1:25" ht="15">
      <c r="A70" s="72">
        <v>18133</v>
      </c>
      <c r="B70" s="73" t="s">
        <v>477</v>
      </c>
      <c r="C70" s="74">
        <v>1112</v>
      </c>
      <c r="D70" s="72">
        <v>200</v>
      </c>
      <c r="E70" s="72">
        <v>915</v>
      </c>
      <c r="F70" s="74">
        <v>36837</v>
      </c>
      <c r="G70" s="75">
        <f t="shared" si="6"/>
        <v>30.187040204142573</v>
      </c>
      <c r="H70" s="77">
        <f t="shared" si="6"/>
        <v>5.429323777723485</v>
      </c>
      <c r="I70" s="78">
        <f t="shared" si="7"/>
        <v>4575</v>
      </c>
      <c r="J70" s="79">
        <v>17503</v>
      </c>
      <c r="K70" s="80">
        <f t="shared" si="5"/>
        <v>475.1472704074707</v>
      </c>
      <c r="M70" s="64">
        <v>308890.891562</v>
      </c>
      <c r="N70" s="13"/>
      <c r="O70" s="13"/>
      <c r="P70" s="13"/>
      <c r="Q70" s="86">
        <v>1</v>
      </c>
      <c r="R70" s="86">
        <v>12</v>
      </c>
      <c r="S70" s="86">
        <v>3.884866898897012E-05</v>
      </c>
      <c r="T70" s="86">
        <v>1</v>
      </c>
      <c r="U70" s="86">
        <v>5</v>
      </c>
      <c r="V70" s="86">
        <v>1.6186945412070882E-05</v>
      </c>
      <c r="W70" s="86">
        <v>2</v>
      </c>
      <c r="X70" s="86">
        <v>230</v>
      </c>
      <c r="Y70" s="13">
        <v>0.0007445994889552606</v>
      </c>
    </row>
    <row r="71" spans="1:25" ht="15">
      <c r="A71" s="81">
        <v>18135</v>
      </c>
      <c r="B71" s="82" t="s">
        <v>478</v>
      </c>
      <c r="C71" s="76">
        <v>3344</v>
      </c>
      <c r="D71" s="81">
        <v>239</v>
      </c>
      <c r="E71" s="76">
        <v>3343</v>
      </c>
      <c r="F71" s="76">
        <v>25696</v>
      </c>
      <c r="G71" s="75">
        <f t="shared" si="6"/>
        <v>130.13698630136986</v>
      </c>
      <c r="H71" s="77">
        <f t="shared" si="6"/>
        <v>9.301058530510586</v>
      </c>
      <c r="I71" s="78">
        <f t="shared" si="7"/>
        <v>13987.44769874477</v>
      </c>
      <c r="J71" s="83">
        <v>6554</v>
      </c>
      <c r="K71" s="80">
        <f t="shared" si="5"/>
        <v>255.05915317559152</v>
      </c>
      <c r="M71" s="64">
        <v>289979.037303</v>
      </c>
      <c r="N71" s="13"/>
      <c r="O71" s="13"/>
      <c r="P71" s="13"/>
      <c r="Q71" s="86">
        <v>1</v>
      </c>
      <c r="R71" s="86">
        <v>16</v>
      </c>
      <c r="S71" s="86">
        <v>5.51764022282809E-05</v>
      </c>
      <c r="T71" s="86">
        <v>2</v>
      </c>
      <c r="U71" s="86">
        <v>10</v>
      </c>
      <c r="V71" s="86">
        <v>3.448525139267556E-05</v>
      </c>
      <c r="W71" s="86">
        <v>2</v>
      </c>
      <c r="X71" s="86">
        <v>210</v>
      </c>
      <c r="Y71" s="13">
        <v>0.0007241902792461868</v>
      </c>
    </row>
    <row r="72" spans="1:25" ht="15">
      <c r="A72" s="72">
        <v>18137</v>
      </c>
      <c r="B72" s="73" t="s">
        <v>479</v>
      </c>
      <c r="C72" s="74">
        <v>2290</v>
      </c>
      <c r="D72" s="72">
        <v>143</v>
      </c>
      <c r="E72" s="74">
        <v>2265</v>
      </c>
      <c r="F72" s="74">
        <v>27421</v>
      </c>
      <c r="G72" s="75">
        <f t="shared" si="6"/>
        <v>83.5126363006455</v>
      </c>
      <c r="H72" s="77">
        <f t="shared" si="6"/>
        <v>5.214981218773932</v>
      </c>
      <c r="I72" s="78">
        <f t="shared" si="7"/>
        <v>15839.160839160839</v>
      </c>
      <c r="J72" s="79">
        <v>8593</v>
      </c>
      <c r="K72" s="80">
        <f t="shared" si="5"/>
        <v>313.37296232814265</v>
      </c>
      <c r="M72" s="64">
        <v>286690.771761</v>
      </c>
      <c r="N72" s="13"/>
      <c r="O72" s="13"/>
      <c r="P72" s="13"/>
      <c r="Q72" s="86">
        <v>1</v>
      </c>
      <c r="R72" s="86">
        <v>25</v>
      </c>
      <c r="S72" s="86">
        <v>8.72019697266059E-05</v>
      </c>
      <c r="T72" s="86"/>
      <c r="U72" s="86"/>
      <c r="V72" s="86"/>
      <c r="W72" s="86">
        <v>2</v>
      </c>
      <c r="X72" s="86">
        <v>25</v>
      </c>
      <c r="Y72" s="13">
        <v>8.72019697266059E-05</v>
      </c>
    </row>
    <row r="73" spans="1:25" ht="15">
      <c r="A73" s="81">
        <v>18139</v>
      </c>
      <c r="B73" s="82" t="s">
        <v>480</v>
      </c>
      <c r="C73" s="81">
        <v>384</v>
      </c>
      <c r="D73" s="81">
        <v>43</v>
      </c>
      <c r="E73" s="81">
        <v>396</v>
      </c>
      <c r="F73" s="76">
        <v>17175</v>
      </c>
      <c r="G73" s="75">
        <f t="shared" si="6"/>
        <v>22.358078602620086</v>
      </c>
      <c r="H73" s="77">
        <f t="shared" si="6"/>
        <v>2.5036390101892287</v>
      </c>
      <c r="I73" s="78">
        <f t="shared" si="7"/>
        <v>9209.302325581395</v>
      </c>
      <c r="J73" s="83">
        <v>4909</v>
      </c>
      <c r="K73" s="80">
        <f t="shared" si="5"/>
        <v>285.82241630276565</v>
      </c>
      <c r="M73" s="64">
        <v>261231.997113</v>
      </c>
      <c r="N73" s="13"/>
      <c r="O73" s="13"/>
      <c r="P73" s="13"/>
      <c r="Q73" s="86"/>
      <c r="R73" s="86"/>
      <c r="S73" s="86"/>
      <c r="T73" s="86"/>
      <c r="U73" s="86"/>
      <c r="V73" s="86"/>
      <c r="W73" s="86">
        <v>1</v>
      </c>
      <c r="X73" s="86">
        <v>142.6</v>
      </c>
      <c r="Y73" s="13">
        <v>0.0005458749371284564</v>
      </c>
    </row>
    <row r="74" spans="1:25" ht="15">
      <c r="A74" s="72">
        <v>18141</v>
      </c>
      <c r="B74" s="73" t="s">
        <v>481</v>
      </c>
      <c r="C74" s="74">
        <v>30590</v>
      </c>
      <c r="D74" s="74">
        <v>2478</v>
      </c>
      <c r="E74" s="74">
        <v>23944</v>
      </c>
      <c r="F74" s="74">
        <v>267613</v>
      </c>
      <c r="G74" s="75">
        <f t="shared" si="6"/>
        <v>114.30685355345219</v>
      </c>
      <c r="H74" s="77">
        <f t="shared" si="6"/>
        <v>9.259639853071413</v>
      </c>
      <c r="I74" s="78">
        <f t="shared" si="7"/>
        <v>9662.631154156577</v>
      </c>
      <c r="J74" s="79">
        <v>173340</v>
      </c>
      <c r="K74" s="80">
        <f t="shared" si="5"/>
        <v>647.726381005407</v>
      </c>
      <c r="M74" s="64">
        <v>123276.773168</v>
      </c>
      <c r="N74" s="13"/>
      <c r="O74" s="13"/>
      <c r="P74" s="13"/>
      <c r="Q74" s="86">
        <v>1</v>
      </c>
      <c r="R74" s="86">
        <v>55</v>
      </c>
      <c r="S74" s="86">
        <v>0.00044615054877407206</v>
      </c>
      <c r="T74" s="86"/>
      <c r="U74" s="86"/>
      <c r="V74" s="86"/>
      <c r="W74" s="86">
        <v>2</v>
      </c>
      <c r="X74" s="86">
        <v>71.1</v>
      </c>
      <c r="Y74" s="13">
        <v>0.0005767509821424821</v>
      </c>
    </row>
    <row r="75" spans="1:25" ht="15">
      <c r="A75" s="81">
        <v>18143</v>
      </c>
      <c r="B75" s="82" t="s">
        <v>482</v>
      </c>
      <c r="C75" s="81">
        <v>340</v>
      </c>
      <c r="D75" s="81">
        <v>49</v>
      </c>
      <c r="E75" s="81">
        <v>322</v>
      </c>
      <c r="F75" s="76">
        <v>23624</v>
      </c>
      <c r="G75" s="75">
        <f t="shared" si="6"/>
        <v>14.392143582797155</v>
      </c>
      <c r="H75" s="77">
        <f t="shared" si="6"/>
        <v>2.074161869285472</v>
      </c>
      <c r="I75" s="78">
        <f t="shared" si="7"/>
        <v>6571.428571428572</v>
      </c>
      <c r="J75" s="83">
        <v>10310</v>
      </c>
      <c r="K75" s="80">
        <f t="shared" si="5"/>
        <v>436.4205892312902</v>
      </c>
      <c r="M75" s="64">
        <v>263959.852738</v>
      </c>
      <c r="N75" s="13"/>
      <c r="O75" s="13"/>
      <c r="P75" s="13"/>
      <c r="Q75" s="86">
        <v>1</v>
      </c>
      <c r="R75" s="86">
        <v>26</v>
      </c>
      <c r="S75" s="86">
        <v>9.849982764540695E-05</v>
      </c>
      <c r="T75" s="86">
        <v>2</v>
      </c>
      <c r="U75" s="86">
        <v>53.83</v>
      </c>
      <c r="V75" s="86">
        <v>0.00020393252777508678</v>
      </c>
      <c r="W75" s="86">
        <v>2</v>
      </c>
      <c r="X75" s="86">
        <v>155</v>
      </c>
      <c r="Y75" s="13">
        <v>0.000587210510963003</v>
      </c>
    </row>
    <row r="76" spans="1:25" ht="15">
      <c r="A76" s="72">
        <v>18145</v>
      </c>
      <c r="B76" s="73" t="s">
        <v>483</v>
      </c>
      <c r="C76" s="72" t="s">
        <v>779</v>
      </c>
      <c r="D76" s="72" t="s">
        <v>779</v>
      </c>
      <c r="E76" s="72" t="s">
        <v>779</v>
      </c>
      <c r="F76" s="74">
        <v>44503</v>
      </c>
      <c r="G76" s="75"/>
      <c r="H76" s="77"/>
      <c r="I76" s="78"/>
      <c r="J76" s="79" t="s">
        <v>779</v>
      </c>
      <c r="K76" s="80"/>
      <c r="M76" s="64">
        <v>256723.701142</v>
      </c>
      <c r="N76" s="13">
        <v>1</v>
      </c>
      <c r="O76" s="13">
        <v>10</v>
      </c>
      <c r="P76" s="13">
        <v>3.895238326463968E-05</v>
      </c>
      <c r="Q76" s="86"/>
      <c r="R76" s="86"/>
      <c r="S76" s="86"/>
      <c r="T76" s="86">
        <v>2</v>
      </c>
      <c r="U76" s="86">
        <v>46.42</v>
      </c>
      <c r="V76" s="86">
        <v>0.00018081696311445742</v>
      </c>
      <c r="W76" s="86">
        <v>2</v>
      </c>
      <c r="X76" s="86">
        <v>390</v>
      </c>
      <c r="Y76" s="13">
        <v>0.0015191429473209476</v>
      </c>
    </row>
    <row r="77" spans="1:25" ht="15">
      <c r="A77" s="81">
        <v>18147</v>
      </c>
      <c r="B77" s="82" t="s">
        <v>484</v>
      </c>
      <c r="C77" s="81" t="s">
        <v>779</v>
      </c>
      <c r="D77" s="81" t="s">
        <v>779</v>
      </c>
      <c r="E77" s="81" t="s">
        <v>779</v>
      </c>
      <c r="F77" s="76">
        <v>20039</v>
      </c>
      <c r="G77" s="75"/>
      <c r="H77" s="77"/>
      <c r="I77" s="78"/>
      <c r="J77" s="83" t="s">
        <v>779</v>
      </c>
      <c r="K77" s="80"/>
      <c r="M77" s="64">
        <v>295155.617419</v>
      </c>
      <c r="N77" s="13">
        <v>1</v>
      </c>
      <c r="O77" s="13">
        <v>3</v>
      </c>
      <c r="P77" s="13">
        <v>1.0164129777483549E-05</v>
      </c>
      <c r="Q77" s="86">
        <v>1</v>
      </c>
      <c r="R77" s="86">
        <v>70</v>
      </c>
      <c r="S77" s="86">
        <v>0.0002371630281412828</v>
      </c>
      <c r="T77" s="86">
        <v>3</v>
      </c>
      <c r="U77" s="86">
        <v>59.65</v>
      </c>
      <c r="V77" s="86">
        <v>0.00020209678040896455</v>
      </c>
      <c r="W77" s="86">
        <v>10</v>
      </c>
      <c r="X77" s="86">
        <v>1266.9499999999998</v>
      </c>
      <c r="Y77" s="13">
        <v>0.00429248140719426</v>
      </c>
    </row>
    <row r="78" spans="1:25" ht="15">
      <c r="A78" s="72">
        <v>18149</v>
      </c>
      <c r="B78" s="73" t="s">
        <v>485</v>
      </c>
      <c r="C78" s="72">
        <v>720</v>
      </c>
      <c r="D78" s="72">
        <v>55</v>
      </c>
      <c r="E78" s="72">
        <v>754</v>
      </c>
      <c r="F78" s="74">
        <v>23530</v>
      </c>
      <c r="G78" s="75">
        <f t="shared" si="6"/>
        <v>30.59923501912452</v>
      </c>
      <c r="H78" s="77">
        <f t="shared" si="6"/>
        <v>2.337441563960901</v>
      </c>
      <c r="I78" s="78">
        <f t="shared" si="7"/>
        <v>13709.09090909091</v>
      </c>
      <c r="J78" s="79">
        <v>7632</v>
      </c>
      <c r="K78" s="80">
        <f>J78*1000/F78</f>
        <v>324.3518912027199</v>
      </c>
      <c r="M78" s="64">
        <v>199623.73763</v>
      </c>
      <c r="N78" s="13"/>
      <c r="O78" s="13"/>
      <c r="P78" s="13"/>
      <c r="Q78" s="86">
        <v>1</v>
      </c>
      <c r="R78" s="86">
        <v>16</v>
      </c>
      <c r="S78" s="86">
        <v>8.015078862843352E-05</v>
      </c>
      <c r="T78" s="86">
        <v>2</v>
      </c>
      <c r="U78" s="86">
        <v>7.5</v>
      </c>
      <c r="V78" s="86">
        <v>3.757068216957821E-05</v>
      </c>
      <c r="W78" s="86">
        <v>3</v>
      </c>
      <c r="X78" s="86">
        <v>208</v>
      </c>
      <c r="Y78" s="13">
        <v>0.0010419602521696358</v>
      </c>
    </row>
    <row r="79" spans="1:25" ht="15">
      <c r="A79" s="81">
        <v>18151</v>
      </c>
      <c r="B79" s="82" t="s">
        <v>486</v>
      </c>
      <c r="C79" s="76">
        <v>1890</v>
      </c>
      <c r="D79" s="81">
        <v>186</v>
      </c>
      <c r="E79" s="76">
        <v>1917</v>
      </c>
      <c r="F79" s="76">
        <v>33579</v>
      </c>
      <c r="G79" s="75">
        <f t="shared" si="6"/>
        <v>56.28517823639775</v>
      </c>
      <c r="H79" s="77">
        <f t="shared" si="6"/>
        <v>5.539176270883588</v>
      </c>
      <c r="I79" s="78">
        <f t="shared" si="7"/>
        <v>10306.451612903225</v>
      </c>
      <c r="J79" s="83">
        <v>22257</v>
      </c>
      <c r="K79" s="80">
        <f>J79*1000/F79</f>
        <v>662.8249798981507</v>
      </c>
      <c r="M79" s="64">
        <v>206382.357678</v>
      </c>
      <c r="N79" s="13">
        <v>7</v>
      </c>
      <c r="O79" s="13">
        <v>14.5</v>
      </c>
      <c r="P79" s="13">
        <v>7.025794337819833E-05</v>
      </c>
      <c r="Q79" s="86">
        <v>1</v>
      </c>
      <c r="R79" s="86">
        <v>0</v>
      </c>
      <c r="S79" s="86"/>
      <c r="T79" s="86"/>
      <c r="U79" s="86"/>
      <c r="V79" s="86"/>
      <c r="W79" s="86">
        <v>9</v>
      </c>
      <c r="X79" s="86">
        <v>513</v>
      </c>
      <c r="Y79" s="13">
        <v>0.002485677582966603</v>
      </c>
    </row>
    <row r="80" spans="1:25" ht="15">
      <c r="A80" s="72">
        <v>18153</v>
      </c>
      <c r="B80" s="73" t="s">
        <v>487</v>
      </c>
      <c r="C80" s="72" t="s">
        <v>779</v>
      </c>
      <c r="D80" s="72" t="s">
        <v>779</v>
      </c>
      <c r="E80" s="72" t="s">
        <v>779</v>
      </c>
      <c r="F80" s="74">
        <v>21153</v>
      </c>
      <c r="G80" s="75"/>
      <c r="H80" s="77"/>
      <c r="I80" s="78"/>
      <c r="J80" s="79" t="s">
        <v>779</v>
      </c>
      <c r="K80" s="80"/>
      <c r="M80" s="64">
        <v>290260.7304</v>
      </c>
      <c r="N80" s="13"/>
      <c r="O80" s="13"/>
      <c r="P80" s="13"/>
      <c r="Q80" s="86">
        <v>1</v>
      </c>
      <c r="R80" s="86">
        <v>8</v>
      </c>
      <c r="S80" s="86">
        <v>2.7561427234663916E-05</v>
      </c>
      <c r="T80" s="86">
        <v>3</v>
      </c>
      <c r="U80" s="86">
        <v>18</v>
      </c>
      <c r="V80" s="86">
        <v>6.20132112779938E-05</v>
      </c>
      <c r="W80" s="86"/>
      <c r="X80" s="86"/>
      <c r="Y80" s="13"/>
    </row>
    <row r="81" spans="1:25" ht="15">
      <c r="A81" s="81">
        <v>18155</v>
      </c>
      <c r="B81" s="82" t="s">
        <v>488</v>
      </c>
      <c r="C81" s="81" t="s">
        <v>779</v>
      </c>
      <c r="D81" s="81" t="s">
        <v>779</v>
      </c>
      <c r="E81" s="81" t="s">
        <v>779</v>
      </c>
      <c r="F81" s="76">
        <v>9675</v>
      </c>
      <c r="G81" s="75"/>
      <c r="H81" s="77"/>
      <c r="I81" s="78"/>
      <c r="J81" s="83" t="s">
        <v>779</v>
      </c>
      <c r="K81" s="80"/>
      <c r="M81" s="64">
        <v>143099.045006</v>
      </c>
      <c r="N81" s="13">
        <v>1</v>
      </c>
      <c r="O81" s="13">
        <v>15</v>
      </c>
      <c r="P81" s="13">
        <v>0.00010482250247981086</v>
      </c>
      <c r="Q81" s="86"/>
      <c r="R81" s="86"/>
      <c r="S81" s="86"/>
      <c r="T81" s="86"/>
      <c r="U81" s="86"/>
      <c r="V81" s="86"/>
      <c r="W81" s="86">
        <v>2</v>
      </c>
      <c r="X81" s="86">
        <v>100</v>
      </c>
      <c r="Y81" s="13">
        <v>0.000698816683198739</v>
      </c>
    </row>
    <row r="82" spans="1:25" ht="15">
      <c r="A82" s="72">
        <v>18157</v>
      </c>
      <c r="B82" s="73" t="s">
        <v>489</v>
      </c>
      <c r="C82" s="74">
        <v>9683</v>
      </c>
      <c r="D82" s="74">
        <v>1221</v>
      </c>
      <c r="E82" s="74">
        <v>7991</v>
      </c>
      <c r="F82" s="74">
        <v>167964</v>
      </c>
      <c r="G82" s="75">
        <f t="shared" si="6"/>
        <v>57.6492581743707</v>
      </c>
      <c r="H82" s="77">
        <f t="shared" si="6"/>
        <v>7.269414874615989</v>
      </c>
      <c r="I82" s="78">
        <f t="shared" si="7"/>
        <v>6544.635544635545</v>
      </c>
      <c r="J82" s="79">
        <v>128412</v>
      </c>
      <c r="K82" s="80">
        <f aca="true" t="shared" si="8" ref="K82:K88">J82*1000/F82</f>
        <v>764.5209687790241</v>
      </c>
      <c r="M82" s="64">
        <v>321809.684336</v>
      </c>
      <c r="N82" s="13"/>
      <c r="O82" s="13"/>
      <c r="P82" s="13"/>
      <c r="Q82" s="86">
        <v>1</v>
      </c>
      <c r="R82" s="86">
        <v>24.8</v>
      </c>
      <c r="S82" s="86">
        <v>7.706418174198398E-05</v>
      </c>
      <c r="T82" s="86">
        <v>3</v>
      </c>
      <c r="U82" s="86">
        <v>428</v>
      </c>
      <c r="V82" s="86">
        <v>0.0013299786203858526</v>
      </c>
      <c r="W82" s="86">
        <v>6</v>
      </c>
      <c r="X82" s="86">
        <v>510.6</v>
      </c>
      <c r="Y82" s="13">
        <v>0.0015866520644135897</v>
      </c>
    </row>
    <row r="83" spans="1:25" ht="15">
      <c r="A83" s="81">
        <v>18159</v>
      </c>
      <c r="B83" s="82" t="s">
        <v>490</v>
      </c>
      <c r="C83" s="81" t="s">
        <v>780</v>
      </c>
      <c r="D83" s="81">
        <v>59</v>
      </c>
      <c r="E83" s="81" t="s">
        <v>780</v>
      </c>
      <c r="F83" s="76">
        <v>15892</v>
      </c>
      <c r="G83" s="75"/>
      <c r="H83" s="77">
        <f t="shared" si="6"/>
        <v>3.7125597785049083</v>
      </c>
      <c r="I83" s="78"/>
      <c r="J83" s="83">
        <v>2650</v>
      </c>
      <c r="K83" s="80">
        <f t="shared" si="8"/>
        <v>166.75056632267808</v>
      </c>
      <c r="M83" s="64">
        <v>166591.55041</v>
      </c>
      <c r="N83" s="13"/>
      <c r="O83" s="13"/>
      <c r="P83" s="13"/>
      <c r="Q83" s="86">
        <v>1</v>
      </c>
      <c r="R83" s="86">
        <v>40</v>
      </c>
      <c r="S83" s="86">
        <v>0.0002401082161823672</v>
      </c>
      <c r="T83" s="86">
        <v>1</v>
      </c>
      <c r="U83" s="86">
        <v>5</v>
      </c>
      <c r="V83" s="86">
        <v>3.00135270227959E-05</v>
      </c>
      <c r="W83" s="86">
        <v>1</v>
      </c>
      <c r="X83" s="86">
        <v>88</v>
      </c>
      <c r="Y83" s="13">
        <v>0.0005282380756012078</v>
      </c>
    </row>
    <row r="84" spans="1:25" ht="15">
      <c r="A84" s="72">
        <v>18161</v>
      </c>
      <c r="B84" s="73" t="s">
        <v>491</v>
      </c>
      <c r="C84" s="72">
        <v>387</v>
      </c>
      <c r="D84" s="72">
        <v>49</v>
      </c>
      <c r="E84" s="72">
        <v>413</v>
      </c>
      <c r="F84" s="74">
        <v>7040</v>
      </c>
      <c r="G84" s="75">
        <f t="shared" si="6"/>
        <v>54.97159090909091</v>
      </c>
      <c r="H84" s="77">
        <f t="shared" si="6"/>
        <v>6.9602272727272725</v>
      </c>
      <c r="I84" s="78">
        <f t="shared" si="7"/>
        <v>8428.57142857143</v>
      </c>
      <c r="J84" s="79">
        <v>1879</v>
      </c>
      <c r="K84" s="80">
        <f t="shared" si="8"/>
        <v>266.90340909090907</v>
      </c>
      <c r="M84" s="64">
        <v>105675.762365</v>
      </c>
      <c r="N84" s="13">
        <v>1</v>
      </c>
      <c r="O84" s="13">
        <v>0</v>
      </c>
      <c r="P84" s="13"/>
      <c r="Q84" s="86">
        <v>1</v>
      </c>
      <c r="R84" s="86">
        <v>5</v>
      </c>
      <c r="S84" s="86">
        <v>4.731453919140127E-05</v>
      </c>
      <c r="T84" s="86">
        <v>1</v>
      </c>
      <c r="U84" s="86">
        <v>5</v>
      </c>
      <c r="V84" s="86">
        <v>4.731453919140127E-05</v>
      </c>
      <c r="W84" s="86">
        <v>2</v>
      </c>
      <c r="X84" s="86">
        <v>200</v>
      </c>
      <c r="Y84" s="13">
        <v>0.0018925815676560508</v>
      </c>
    </row>
    <row r="85" spans="1:25" ht="15">
      <c r="A85" s="81">
        <v>18163</v>
      </c>
      <c r="B85" s="82" t="s">
        <v>492</v>
      </c>
      <c r="C85" s="76">
        <v>64345</v>
      </c>
      <c r="D85" s="76">
        <v>2717</v>
      </c>
      <c r="E85" s="76">
        <v>63006</v>
      </c>
      <c r="F85" s="76">
        <v>175434</v>
      </c>
      <c r="G85" s="75">
        <f t="shared" si="6"/>
        <v>366.7761095340698</v>
      </c>
      <c r="H85" s="77">
        <f t="shared" si="6"/>
        <v>15.487305767411106</v>
      </c>
      <c r="I85" s="78">
        <f t="shared" si="7"/>
        <v>23189.547294810454</v>
      </c>
      <c r="J85" s="83">
        <v>169481</v>
      </c>
      <c r="K85" s="80">
        <f t="shared" si="8"/>
        <v>966.067010955687</v>
      </c>
      <c r="M85" s="64">
        <v>151069.343754</v>
      </c>
      <c r="N85" s="13">
        <v>1</v>
      </c>
      <c r="O85" s="13">
        <v>30</v>
      </c>
      <c r="P85" s="13">
        <v>0.00019858430078872744</v>
      </c>
      <c r="Q85" s="86">
        <v>1</v>
      </c>
      <c r="R85" s="86">
        <v>173</v>
      </c>
      <c r="S85" s="86">
        <v>0.0011451694678816615</v>
      </c>
      <c r="T85" s="86">
        <v>4</v>
      </c>
      <c r="U85" s="86">
        <v>76</v>
      </c>
      <c r="V85" s="86">
        <v>0.0005030802286647762</v>
      </c>
      <c r="W85" s="86">
        <v>7</v>
      </c>
      <c r="X85" s="86">
        <v>731</v>
      </c>
      <c r="Y85" s="13">
        <v>0.004838837462551992</v>
      </c>
    </row>
    <row r="86" spans="1:25" ht="15">
      <c r="A86" s="72">
        <v>18165</v>
      </c>
      <c r="B86" s="73" t="s">
        <v>493</v>
      </c>
      <c r="C86" s="72">
        <v>354</v>
      </c>
      <c r="D86" s="72">
        <v>96</v>
      </c>
      <c r="E86" s="72">
        <v>383</v>
      </c>
      <c r="F86" s="74">
        <v>16172</v>
      </c>
      <c r="G86" s="75">
        <f t="shared" si="6"/>
        <v>21.889685876824142</v>
      </c>
      <c r="H86" s="77">
        <f t="shared" si="6"/>
        <v>5.936186000494682</v>
      </c>
      <c r="I86" s="78">
        <f t="shared" si="7"/>
        <v>3989.5833333333335</v>
      </c>
      <c r="J86" s="79">
        <v>6396</v>
      </c>
      <c r="K86" s="80">
        <f t="shared" si="8"/>
        <v>395.4983922829582</v>
      </c>
      <c r="M86" s="64">
        <v>166218.887357</v>
      </c>
      <c r="N86" s="13"/>
      <c r="O86" s="13"/>
      <c r="P86" s="13"/>
      <c r="Q86" s="86">
        <v>1</v>
      </c>
      <c r="R86" s="86">
        <v>10</v>
      </c>
      <c r="S86" s="86">
        <v>6.0161634811826744E-05</v>
      </c>
      <c r="T86" s="86"/>
      <c r="U86" s="86"/>
      <c r="V86" s="86"/>
      <c r="W86" s="86">
        <v>2</v>
      </c>
      <c r="X86" s="86">
        <v>244</v>
      </c>
      <c r="Y86" s="13">
        <v>0.0014679438894085726</v>
      </c>
    </row>
    <row r="87" spans="1:25" ht="15">
      <c r="A87" s="81">
        <v>18167</v>
      </c>
      <c r="B87" s="82" t="s">
        <v>494</v>
      </c>
      <c r="C87" s="76">
        <v>8747</v>
      </c>
      <c r="D87" s="81">
        <v>778</v>
      </c>
      <c r="E87" s="76">
        <v>8450</v>
      </c>
      <c r="F87" s="76">
        <v>105967</v>
      </c>
      <c r="G87" s="75">
        <f t="shared" si="6"/>
        <v>82.54456576103881</v>
      </c>
      <c r="H87" s="77">
        <f t="shared" si="6"/>
        <v>7.341908329951777</v>
      </c>
      <c r="I87" s="78">
        <f t="shared" si="7"/>
        <v>10861.182519280206</v>
      </c>
      <c r="J87" s="83">
        <v>85380</v>
      </c>
      <c r="K87" s="80">
        <f t="shared" si="8"/>
        <v>805.7225362612888</v>
      </c>
      <c r="M87" s="64">
        <v>262483.264725</v>
      </c>
      <c r="N87" s="13"/>
      <c r="O87" s="13"/>
      <c r="P87" s="13"/>
      <c r="Q87" s="86">
        <v>1</v>
      </c>
      <c r="R87" s="86">
        <v>140</v>
      </c>
      <c r="S87" s="86">
        <v>0.0005333673373297761</v>
      </c>
      <c r="T87" s="86">
        <v>11</v>
      </c>
      <c r="U87" s="86">
        <v>64</v>
      </c>
      <c r="V87" s="86">
        <v>0.00024382506849361194</v>
      </c>
      <c r="W87" s="86">
        <v>8</v>
      </c>
      <c r="X87" s="86">
        <v>687</v>
      </c>
      <c r="Y87" s="13">
        <v>0.0026173097196111154</v>
      </c>
    </row>
    <row r="88" spans="1:25" ht="15">
      <c r="A88" s="72">
        <v>18169</v>
      </c>
      <c r="B88" s="73" t="s">
        <v>495</v>
      </c>
      <c r="C88" s="74">
        <v>3296</v>
      </c>
      <c r="D88" s="72">
        <v>341</v>
      </c>
      <c r="E88" s="74">
        <v>3197</v>
      </c>
      <c r="F88" s="74">
        <v>32558</v>
      </c>
      <c r="G88" s="75">
        <f t="shared" si="6"/>
        <v>101.23471957736962</v>
      </c>
      <c r="H88" s="77">
        <f t="shared" si="6"/>
        <v>10.473616315498495</v>
      </c>
      <c r="I88" s="78">
        <f t="shared" si="7"/>
        <v>9375.366568914957</v>
      </c>
      <c r="J88" s="79">
        <v>13166</v>
      </c>
      <c r="K88" s="80">
        <f t="shared" si="8"/>
        <v>404.3860187972234</v>
      </c>
      <c r="M88" s="64">
        <v>269295.080671</v>
      </c>
      <c r="N88" s="13"/>
      <c r="O88" s="13"/>
      <c r="P88" s="13"/>
      <c r="Q88" s="86">
        <v>1</v>
      </c>
      <c r="R88" s="86">
        <v>10</v>
      </c>
      <c r="S88" s="86">
        <v>3.71339869079045E-05</v>
      </c>
      <c r="T88" s="86">
        <v>2</v>
      </c>
      <c r="U88" s="86">
        <v>72</v>
      </c>
      <c r="V88" s="86">
        <v>0.0002673647057369124</v>
      </c>
      <c r="W88" s="86">
        <v>2</v>
      </c>
      <c r="X88" s="86">
        <v>190</v>
      </c>
      <c r="Y88" s="13">
        <v>0.0007055457512501855</v>
      </c>
    </row>
    <row r="89" spans="1:25" ht="15">
      <c r="A89" s="81">
        <v>18171</v>
      </c>
      <c r="B89" s="82" t="s">
        <v>496</v>
      </c>
      <c r="C89" s="81" t="s">
        <v>779</v>
      </c>
      <c r="D89" s="81" t="s">
        <v>779</v>
      </c>
      <c r="E89" s="81" t="s">
        <v>779</v>
      </c>
      <c r="F89" s="76">
        <v>8491</v>
      </c>
      <c r="G89" s="75"/>
      <c r="H89" s="77"/>
      <c r="I89" s="78"/>
      <c r="J89" s="83" t="s">
        <v>779</v>
      </c>
      <c r="K89" s="80"/>
      <c r="M89" s="64">
        <v>234302.889798</v>
      </c>
      <c r="N89" s="13"/>
      <c r="O89" s="13"/>
      <c r="P89" s="13"/>
      <c r="Q89" s="86"/>
      <c r="R89" s="86"/>
      <c r="S89" s="86"/>
      <c r="T89" s="86"/>
      <c r="U89" s="86"/>
      <c r="V89" s="86"/>
      <c r="W89" s="86"/>
      <c r="X89" s="86"/>
      <c r="Y89" s="13"/>
    </row>
    <row r="90" spans="1:25" ht="15">
      <c r="A90" s="72">
        <v>18173</v>
      </c>
      <c r="B90" s="73" t="s">
        <v>497</v>
      </c>
      <c r="C90" s="74">
        <v>6450</v>
      </c>
      <c r="D90" s="72">
        <v>442</v>
      </c>
      <c r="E90" s="74">
        <v>5877</v>
      </c>
      <c r="F90" s="74">
        <v>58521</v>
      </c>
      <c r="G90" s="75">
        <f t="shared" si="6"/>
        <v>110.21684523504383</v>
      </c>
      <c r="H90" s="77">
        <f t="shared" si="6"/>
        <v>7.552844278122383</v>
      </c>
      <c r="I90" s="78">
        <f t="shared" si="7"/>
        <v>13296.380090497738</v>
      </c>
      <c r="J90" s="79">
        <v>13607</v>
      </c>
      <c r="K90" s="80">
        <f aca="true" t="shared" si="9" ref="K90:K95">J90*1000/F90</f>
        <v>232.51482373848705</v>
      </c>
      <c r="M90" s="64">
        <v>250149.682419</v>
      </c>
      <c r="N90" s="13"/>
      <c r="O90" s="13"/>
      <c r="P90" s="13"/>
      <c r="Q90" s="86">
        <v>1</v>
      </c>
      <c r="R90" s="86">
        <v>80</v>
      </c>
      <c r="S90" s="86">
        <v>0.0003198085211477512</v>
      </c>
      <c r="T90" s="86">
        <v>2</v>
      </c>
      <c r="U90" s="86">
        <v>35</v>
      </c>
      <c r="V90" s="86">
        <v>0.00013991622800214114</v>
      </c>
      <c r="W90" s="86">
        <v>2</v>
      </c>
      <c r="X90" s="86">
        <v>370</v>
      </c>
      <c r="Y90" s="13">
        <v>0.0014791144103083493</v>
      </c>
    </row>
    <row r="91" spans="1:25" ht="15">
      <c r="A91" s="81">
        <v>18175</v>
      </c>
      <c r="B91" s="82" t="s">
        <v>498</v>
      </c>
      <c r="C91" s="81">
        <v>279</v>
      </c>
      <c r="D91" s="81">
        <v>91</v>
      </c>
      <c r="E91" s="81">
        <v>291</v>
      </c>
      <c r="F91" s="76">
        <v>27729</v>
      </c>
      <c r="G91" s="75">
        <f t="shared" si="6"/>
        <v>10.06166828951639</v>
      </c>
      <c r="H91" s="77">
        <f t="shared" si="6"/>
        <v>3.2817627754336613</v>
      </c>
      <c r="I91" s="78">
        <f t="shared" si="7"/>
        <v>3197.802197802198</v>
      </c>
      <c r="J91" s="83">
        <v>6765</v>
      </c>
      <c r="K91" s="80">
        <f t="shared" si="9"/>
        <v>243.96840852537056</v>
      </c>
      <c r="M91" s="64">
        <v>330320.6571</v>
      </c>
      <c r="N91" s="13"/>
      <c r="O91" s="13"/>
      <c r="P91" s="13"/>
      <c r="Q91" s="86">
        <v>1</v>
      </c>
      <c r="R91" s="86">
        <v>28</v>
      </c>
      <c r="S91" s="86">
        <v>8.476611861281017E-05</v>
      </c>
      <c r="T91" s="86"/>
      <c r="U91" s="86"/>
      <c r="V91" s="86"/>
      <c r="W91" s="86">
        <v>1</v>
      </c>
      <c r="X91" s="86">
        <v>77</v>
      </c>
      <c r="Y91" s="13">
        <v>0.000233106826185228</v>
      </c>
    </row>
    <row r="92" spans="1:25" ht="15">
      <c r="A92" s="72">
        <v>18177</v>
      </c>
      <c r="B92" s="73" t="s">
        <v>499</v>
      </c>
      <c r="C92" s="74">
        <v>3664</v>
      </c>
      <c r="D92" s="72">
        <v>371</v>
      </c>
      <c r="E92" s="74">
        <v>3505</v>
      </c>
      <c r="F92" s="74">
        <v>67552</v>
      </c>
      <c r="G92" s="75">
        <f t="shared" si="6"/>
        <v>54.239696826148744</v>
      </c>
      <c r="H92" s="77">
        <f t="shared" si="6"/>
        <v>5.492065371861677</v>
      </c>
      <c r="I92" s="78">
        <f t="shared" si="7"/>
        <v>9447.439353099731</v>
      </c>
      <c r="J92" s="79">
        <v>46941</v>
      </c>
      <c r="K92" s="80">
        <f t="shared" si="9"/>
        <v>694.8869019422075</v>
      </c>
      <c r="M92" s="64">
        <v>258794.099979</v>
      </c>
      <c r="N92" s="13"/>
      <c r="O92" s="13"/>
      <c r="P92" s="13"/>
      <c r="Q92" s="86">
        <v>1</v>
      </c>
      <c r="R92" s="86">
        <v>10</v>
      </c>
      <c r="S92" s="86">
        <v>3.864075726924013E-05</v>
      </c>
      <c r="T92" s="86">
        <v>5</v>
      </c>
      <c r="U92" s="86">
        <v>18</v>
      </c>
      <c r="V92" s="86">
        <v>6.955336308463223E-05</v>
      </c>
      <c r="W92" s="86">
        <v>3</v>
      </c>
      <c r="X92" s="86">
        <v>265</v>
      </c>
      <c r="Y92" s="13">
        <v>0.0010239800676348633</v>
      </c>
    </row>
    <row r="93" spans="1:25" ht="15">
      <c r="A93" s="81">
        <v>18179</v>
      </c>
      <c r="B93" s="82" t="s">
        <v>500</v>
      </c>
      <c r="C93" s="81">
        <v>434</v>
      </c>
      <c r="D93" s="81">
        <v>110</v>
      </c>
      <c r="E93" s="81">
        <v>447</v>
      </c>
      <c r="F93" s="76">
        <v>27566</v>
      </c>
      <c r="G93" s="75">
        <f t="shared" si="6"/>
        <v>15.74403250380904</v>
      </c>
      <c r="H93" s="77">
        <f t="shared" si="6"/>
        <v>3.9904229848363926</v>
      </c>
      <c r="I93" s="78">
        <f t="shared" si="7"/>
        <v>4063.6363636363635</v>
      </c>
      <c r="J93" s="83">
        <v>6842</v>
      </c>
      <c r="K93" s="80">
        <f t="shared" si="9"/>
        <v>248.20430965682363</v>
      </c>
      <c r="M93" s="64">
        <v>236878.981434</v>
      </c>
      <c r="N93" s="13"/>
      <c r="O93" s="13"/>
      <c r="P93" s="13"/>
      <c r="Q93" s="86">
        <v>1</v>
      </c>
      <c r="R93" s="86">
        <v>47</v>
      </c>
      <c r="S93" s="86">
        <v>0.00019841355157589318</v>
      </c>
      <c r="T93" s="86">
        <v>1</v>
      </c>
      <c r="U93" s="86">
        <v>5</v>
      </c>
      <c r="V93" s="86">
        <v>2.1107824635733318E-05</v>
      </c>
      <c r="W93" s="86">
        <v>2</v>
      </c>
      <c r="X93" s="86">
        <v>203</v>
      </c>
      <c r="Y93" s="13">
        <v>0.0008569776802107727</v>
      </c>
    </row>
    <row r="94" spans="1:25" ht="15">
      <c r="A94" s="72">
        <v>18181</v>
      </c>
      <c r="B94" s="73" t="s">
        <v>501</v>
      </c>
      <c r="C94" s="74">
        <v>7054</v>
      </c>
      <c r="D94" s="72">
        <v>310</v>
      </c>
      <c r="E94" s="74">
        <v>7006</v>
      </c>
      <c r="F94" s="74">
        <v>23452</v>
      </c>
      <c r="G94" s="75">
        <f t="shared" si="6"/>
        <v>300.78458127238616</v>
      </c>
      <c r="H94" s="77">
        <f t="shared" si="6"/>
        <v>13.218488828244926</v>
      </c>
      <c r="I94" s="78">
        <f t="shared" si="7"/>
        <v>22600</v>
      </c>
      <c r="J94" s="79">
        <v>8410</v>
      </c>
      <c r="K94" s="80">
        <f t="shared" si="9"/>
        <v>358.60480982432205</v>
      </c>
      <c r="M94" s="64">
        <v>325371.857456</v>
      </c>
      <c r="N94" s="13"/>
      <c r="O94" s="13"/>
      <c r="P94" s="13"/>
      <c r="Q94" s="86">
        <v>1</v>
      </c>
      <c r="R94" s="86">
        <v>25</v>
      </c>
      <c r="S94" s="86">
        <v>7.683516391205023E-05</v>
      </c>
      <c r="T94" s="86"/>
      <c r="U94" s="86"/>
      <c r="V94" s="86"/>
      <c r="W94" s="86">
        <v>2</v>
      </c>
      <c r="X94" s="86">
        <v>180</v>
      </c>
      <c r="Y94" s="13">
        <v>0.0005532131801667616</v>
      </c>
    </row>
    <row r="95" spans="1:25" ht="15">
      <c r="A95" s="81">
        <v>18183</v>
      </c>
      <c r="B95" s="82" t="s">
        <v>502</v>
      </c>
      <c r="C95" s="76">
        <v>1378</v>
      </c>
      <c r="D95" s="81">
        <v>90</v>
      </c>
      <c r="E95" s="76">
        <v>1383</v>
      </c>
      <c r="F95" s="76">
        <v>32861</v>
      </c>
      <c r="G95" s="75">
        <f t="shared" si="6"/>
        <v>41.93420772344116</v>
      </c>
      <c r="H95" s="77">
        <f t="shared" si="6"/>
        <v>2.738808922430845</v>
      </c>
      <c r="I95" s="78">
        <f t="shared" si="7"/>
        <v>15366.666666666666</v>
      </c>
      <c r="J95" s="83">
        <v>10319</v>
      </c>
      <c r="K95" s="80">
        <f t="shared" si="9"/>
        <v>314.019658561821</v>
      </c>
      <c r="M95" s="64">
        <v>216211.701194</v>
      </c>
      <c r="N95" s="13"/>
      <c r="O95" s="13"/>
      <c r="P95" s="13"/>
      <c r="Q95" s="86">
        <v>1</v>
      </c>
      <c r="R95" s="86">
        <v>10</v>
      </c>
      <c r="S95" s="86">
        <v>4.6250965811639E-05</v>
      </c>
      <c r="T95" s="86">
        <v>1</v>
      </c>
      <c r="U95" s="86">
        <v>5</v>
      </c>
      <c r="V95" s="86">
        <v>2.31254829058195E-05</v>
      </c>
      <c r="W95" s="86">
        <v>5</v>
      </c>
      <c r="X95" s="86">
        <v>306</v>
      </c>
      <c r="Y95" s="13">
        <v>0.0014152795538361533</v>
      </c>
    </row>
    <row r="97" ht="15">
      <c r="A97" s="84" t="s">
        <v>781</v>
      </c>
    </row>
    <row r="98" ht="15">
      <c r="A98" s="84" t="s">
        <v>782</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1" tint="0.24998000264167786"/>
  </sheetPr>
  <dimension ref="A1:V95"/>
  <sheetViews>
    <sheetView zoomScalePageLayoutView="0" workbookViewId="0" topLeftCell="A1">
      <selection activeCell="A1" sqref="A1:IV1"/>
    </sheetView>
  </sheetViews>
  <sheetFormatPr defaultColWidth="9.140625" defaultRowHeight="15"/>
  <cols>
    <col min="1" max="5" width="9.140625" style="3" customWidth="1"/>
    <col min="6" max="6" width="12.00390625" style="3" customWidth="1"/>
    <col min="7" max="15" width="9.140625" style="3" customWidth="1"/>
    <col min="16" max="16" width="3.140625" style="104" customWidth="1"/>
    <col min="17" max="21" width="9.140625" style="3" customWidth="1"/>
    <col min="22" max="22" width="16.421875" style="3" customWidth="1"/>
    <col min="23" max="16384" width="9.140625" style="3" customWidth="1"/>
  </cols>
  <sheetData>
    <row r="1" spans="1:17" ht="15">
      <c r="A1" s="3" t="s">
        <v>783</v>
      </c>
      <c r="Q1" s="3" t="s">
        <v>895</v>
      </c>
    </row>
    <row r="2" spans="1:22" s="113" customFormat="1" ht="63.75">
      <c r="A2" s="107"/>
      <c r="B2" s="107"/>
      <c r="C2" s="107"/>
      <c r="D2" s="108" t="s">
        <v>784</v>
      </c>
      <c r="E2" s="108" t="s">
        <v>785</v>
      </c>
      <c r="F2" s="109" t="s">
        <v>786</v>
      </c>
      <c r="G2" s="109" t="s">
        <v>787</v>
      </c>
      <c r="H2" s="109" t="s">
        <v>788</v>
      </c>
      <c r="I2" s="109" t="s">
        <v>789</v>
      </c>
      <c r="J2" s="109" t="s">
        <v>790</v>
      </c>
      <c r="K2" s="130" t="s">
        <v>791</v>
      </c>
      <c r="L2" s="131"/>
      <c r="M2" s="131"/>
      <c r="N2" s="132"/>
      <c r="O2" s="109" t="s">
        <v>792</v>
      </c>
      <c r="P2" s="110"/>
      <c r="Q2" s="111"/>
      <c r="R2" s="111"/>
      <c r="S2" s="111"/>
      <c r="T2" s="108" t="s">
        <v>896</v>
      </c>
      <c r="U2" s="112" t="s">
        <v>897</v>
      </c>
      <c r="V2" s="108" t="s">
        <v>898</v>
      </c>
    </row>
    <row r="3" spans="1:22" s="46" customFormat="1" ht="75">
      <c r="A3" s="101" t="s">
        <v>0</v>
      </c>
      <c r="B3" s="101" t="s">
        <v>793</v>
      </c>
      <c r="C3" s="101" t="s">
        <v>202</v>
      </c>
      <c r="D3" s="6"/>
      <c r="E3" s="6" t="s">
        <v>794</v>
      </c>
      <c r="F3" s="102" t="s">
        <v>795</v>
      </c>
      <c r="G3" s="102" t="s">
        <v>796</v>
      </c>
      <c r="H3" s="102" t="s">
        <v>797</v>
      </c>
      <c r="I3" s="102" t="s">
        <v>798</v>
      </c>
      <c r="J3" s="102" t="s">
        <v>799</v>
      </c>
      <c r="K3" s="103" t="s">
        <v>775</v>
      </c>
      <c r="L3" s="103" t="s">
        <v>800</v>
      </c>
      <c r="M3" s="103"/>
      <c r="N3" s="102" t="s">
        <v>801</v>
      </c>
      <c r="O3" s="102" t="s">
        <v>802</v>
      </c>
      <c r="P3" s="106"/>
      <c r="Q3" s="87" t="s">
        <v>0</v>
      </c>
      <c r="R3" s="87" t="s">
        <v>793</v>
      </c>
      <c r="S3" s="87" t="s">
        <v>202</v>
      </c>
      <c r="T3" s="92" t="s">
        <v>899</v>
      </c>
      <c r="U3" s="55" t="s">
        <v>899</v>
      </c>
      <c r="V3" s="93" t="s">
        <v>900</v>
      </c>
    </row>
    <row r="4" spans="1:22" ht="15">
      <c r="A4" s="10" t="s">
        <v>624</v>
      </c>
      <c r="B4" s="58" t="s">
        <v>410</v>
      </c>
      <c r="C4" s="58" t="s">
        <v>411</v>
      </c>
      <c r="D4" s="13">
        <v>3231</v>
      </c>
      <c r="E4" s="13">
        <v>678.23</v>
      </c>
      <c r="F4" s="88">
        <v>6796.8</v>
      </c>
      <c r="G4" s="88">
        <v>16.5</v>
      </c>
      <c r="H4" s="12">
        <v>3.4</v>
      </c>
      <c r="I4" s="12">
        <v>2.8</v>
      </c>
      <c r="J4" s="88">
        <v>18.2</v>
      </c>
      <c r="K4" s="89">
        <v>34105</v>
      </c>
      <c r="L4" s="89">
        <v>24</v>
      </c>
      <c r="M4" s="90">
        <f aca="true" t="shared" si="0" ref="M4:M67">L4/K4</f>
        <v>0.0007037091335581294</v>
      </c>
      <c r="N4" s="91" t="s">
        <v>803</v>
      </c>
      <c r="O4" s="88">
        <v>100</v>
      </c>
      <c r="Q4" s="10" t="s">
        <v>624</v>
      </c>
      <c r="R4" s="58" t="s">
        <v>410</v>
      </c>
      <c r="S4" s="58" t="s">
        <v>411</v>
      </c>
      <c r="T4" s="13">
        <v>412.1</v>
      </c>
      <c r="U4" s="13">
        <v>54.7</v>
      </c>
      <c r="V4" s="94">
        <v>92.3348536118876</v>
      </c>
    </row>
    <row r="5" spans="1:22" ht="15">
      <c r="A5" s="10" t="s">
        <v>625</v>
      </c>
      <c r="B5" s="58" t="s">
        <v>410</v>
      </c>
      <c r="C5" s="58" t="s">
        <v>412</v>
      </c>
      <c r="D5" s="13">
        <v>2413</v>
      </c>
      <c r="E5" s="13">
        <v>740.91</v>
      </c>
      <c r="F5" s="88">
        <v>7196.3</v>
      </c>
      <c r="G5" s="88">
        <v>12.5</v>
      </c>
      <c r="H5" s="12">
        <v>3</v>
      </c>
      <c r="I5" s="12">
        <v>3.2</v>
      </c>
      <c r="J5" s="88">
        <v>9.9</v>
      </c>
      <c r="K5" s="89">
        <v>351148</v>
      </c>
      <c r="L5" s="89">
        <v>376</v>
      </c>
      <c r="M5" s="90">
        <f t="shared" si="0"/>
        <v>0.0010707735769533075</v>
      </c>
      <c r="N5" s="91" t="s">
        <v>804</v>
      </c>
      <c r="O5" s="88">
        <v>65.4</v>
      </c>
      <c r="Q5" s="10" t="s">
        <v>625</v>
      </c>
      <c r="R5" s="58" t="s">
        <v>410</v>
      </c>
      <c r="S5" s="58" t="s">
        <v>412</v>
      </c>
      <c r="T5" s="13">
        <v>465.5</v>
      </c>
      <c r="U5" s="13">
        <v>70.1</v>
      </c>
      <c r="V5" s="94">
        <v>92.42189528219261</v>
      </c>
    </row>
    <row r="6" spans="1:22" ht="15">
      <c r="A6" s="10" t="s">
        <v>626</v>
      </c>
      <c r="B6" s="58" t="s">
        <v>410</v>
      </c>
      <c r="C6" s="58" t="s">
        <v>413</v>
      </c>
      <c r="D6" s="13">
        <v>2510</v>
      </c>
      <c r="E6" s="13">
        <v>787.72</v>
      </c>
      <c r="F6" s="88">
        <v>7792.9</v>
      </c>
      <c r="G6" s="88">
        <v>16.2</v>
      </c>
      <c r="H6" s="12">
        <v>3.6</v>
      </c>
      <c r="I6" s="12">
        <v>3.3</v>
      </c>
      <c r="J6" s="88">
        <v>19.4</v>
      </c>
      <c r="K6" s="89">
        <v>75494</v>
      </c>
      <c r="L6" s="89">
        <v>96</v>
      </c>
      <c r="M6" s="90">
        <f t="shared" si="0"/>
        <v>0.0012716242350385462</v>
      </c>
      <c r="N6" s="91" t="s">
        <v>805</v>
      </c>
      <c r="O6" s="88">
        <v>33.3</v>
      </c>
      <c r="Q6" s="10" t="s">
        <v>626</v>
      </c>
      <c r="R6" s="58" t="s">
        <v>410</v>
      </c>
      <c r="S6" s="58" t="s">
        <v>413</v>
      </c>
      <c r="T6" s="13">
        <v>449.4</v>
      </c>
      <c r="U6" s="13">
        <v>73</v>
      </c>
      <c r="V6" s="94">
        <v>92.47611464968153</v>
      </c>
    </row>
    <row r="7" spans="1:22" ht="15">
      <c r="A7" s="10" t="s">
        <v>627</v>
      </c>
      <c r="B7" s="58" t="s">
        <v>410</v>
      </c>
      <c r="C7" s="58" t="s">
        <v>414</v>
      </c>
      <c r="D7" s="13">
        <v>2428</v>
      </c>
      <c r="E7" s="13">
        <v>773.08</v>
      </c>
      <c r="F7" s="88">
        <v>6996.7</v>
      </c>
      <c r="G7" s="88">
        <v>16.2</v>
      </c>
      <c r="H7" s="12">
        <v>5.3</v>
      </c>
      <c r="I7" s="12">
        <v>2.8</v>
      </c>
      <c r="J7" s="88">
        <v>25.4</v>
      </c>
      <c r="K7" s="89">
        <v>8692</v>
      </c>
      <c r="L7" s="89">
        <v>2</v>
      </c>
      <c r="M7" s="90">
        <f t="shared" si="0"/>
        <v>0.0002300966405890474</v>
      </c>
      <c r="N7" s="91" t="s">
        <v>806</v>
      </c>
      <c r="O7" s="88">
        <v>33.3</v>
      </c>
      <c r="Q7" s="10" t="s">
        <v>627</v>
      </c>
      <c r="R7" s="58" t="s">
        <v>410</v>
      </c>
      <c r="S7" s="58" t="s">
        <v>414</v>
      </c>
      <c r="T7" s="13">
        <v>514.1</v>
      </c>
      <c r="U7" s="13">
        <v>101.9</v>
      </c>
      <c r="V7" s="94">
        <v>92.59892804196602</v>
      </c>
    </row>
    <row r="8" spans="1:22" ht="15">
      <c r="A8" s="10" t="s">
        <v>628</v>
      </c>
      <c r="B8" s="58" t="s">
        <v>410</v>
      </c>
      <c r="C8" s="58" t="s">
        <v>415</v>
      </c>
      <c r="D8" s="13">
        <v>1881</v>
      </c>
      <c r="E8" s="13">
        <v>907.28</v>
      </c>
      <c r="F8" s="88">
        <v>7779.3</v>
      </c>
      <c r="G8" s="88">
        <v>25.3</v>
      </c>
      <c r="H8" s="12">
        <v>4.3</v>
      </c>
      <c r="I8" s="12">
        <v>3.6</v>
      </c>
      <c r="J8" s="88">
        <v>24.3</v>
      </c>
      <c r="K8" s="89">
        <v>13165</v>
      </c>
      <c r="L8" s="89">
        <v>12</v>
      </c>
      <c r="M8" s="90">
        <f t="shared" si="0"/>
        <v>0.0009115077857956704</v>
      </c>
      <c r="N8" s="91" t="s">
        <v>807</v>
      </c>
      <c r="O8" s="88">
        <v>100</v>
      </c>
      <c r="Q8" s="10" t="s">
        <v>628</v>
      </c>
      <c r="R8" s="58" t="s">
        <v>410</v>
      </c>
      <c r="S8" s="58" t="s">
        <v>415</v>
      </c>
      <c r="T8" s="13">
        <v>535.3</v>
      </c>
      <c r="U8" s="13">
        <v>107.3</v>
      </c>
      <c r="V8" s="94">
        <v>92.49217138929198</v>
      </c>
    </row>
    <row r="9" spans="1:22" ht="15">
      <c r="A9" s="10" t="s">
        <v>629</v>
      </c>
      <c r="B9" s="58" t="s">
        <v>410</v>
      </c>
      <c r="C9" s="58" t="s">
        <v>416</v>
      </c>
      <c r="D9" s="13">
        <v>1891</v>
      </c>
      <c r="E9" s="13">
        <v>736.84</v>
      </c>
      <c r="F9" s="88">
        <v>5522.6</v>
      </c>
      <c r="G9" s="88">
        <v>14.6</v>
      </c>
      <c r="H9" s="12">
        <v>3.2</v>
      </c>
      <c r="I9" s="12">
        <v>2.6</v>
      </c>
      <c r="J9" s="88">
        <v>17</v>
      </c>
      <c r="K9" s="89">
        <v>54964</v>
      </c>
      <c r="L9" s="89">
        <v>134</v>
      </c>
      <c r="M9" s="90">
        <f t="shared" si="0"/>
        <v>0.0024379593916017757</v>
      </c>
      <c r="N9" s="91" t="s">
        <v>808</v>
      </c>
      <c r="O9" s="88">
        <v>100</v>
      </c>
      <c r="Q9" s="10" t="s">
        <v>629</v>
      </c>
      <c r="R9" s="58" t="s">
        <v>410</v>
      </c>
      <c r="S9" s="58" t="s">
        <v>416</v>
      </c>
      <c r="T9" s="13">
        <v>414.5</v>
      </c>
      <c r="U9" s="13">
        <v>61.2</v>
      </c>
      <c r="V9" s="94">
        <v>92.53639122612536</v>
      </c>
    </row>
    <row r="10" spans="1:22" ht="15">
      <c r="A10" s="10" t="s">
        <v>630</v>
      </c>
      <c r="B10" s="58" t="s">
        <v>410</v>
      </c>
      <c r="C10" s="58" t="s">
        <v>417</v>
      </c>
      <c r="D10" s="13">
        <v>1145</v>
      </c>
      <c r="E10" s="13">
        <v>672.08</v>
      </c>
      <c r="F10" s="88">
        <v>7473.9</v>
      </c>
      <c r="G10" s="88">
        <v>12.9</v>
      </c>
      <c r="H10" s="12">
        <v>2.4</v>
      </c>
      <c r="I10" s="12">
        <v>2.9</v>
      </c>
      <c r="J10" s="88">
        <v>26.7</v>
      </c>
      <c r="K10" s="89">
        <v>14633</v>
      </c>
      <c r="L10" s="89">
        <v>9</v>
      </c>
      <c r="M10" s="90">
        <f t="shared" si="0"/>
        <v>0.0006150481787740039</v>
      </c>
      <c r="N10" s="91" t="s">
        <v>809</v>
      </c>
      <c r="O10" s="88">
        <v>100</v>
      </c>
      <c r="Q10" s="10" t="s">
        <v>630</v>
      </c>
      <c r="R10" s="58" t="s">
        <v>410</v>
      </c>
      <c r="S10" s="58" t="s">
        <v>417</v>
      </c>
      <c r="T10" s="13">
        <v>457.4</v>
      </c>
      <c r="U10" s="13">
        <v>66.9</v>
      </c>
      <c r="V10" s="94">
        <v>92.98969072164948</v>
      </c>
    </row>
    <row r="11" spans="1:22" ht="15">
      <c r="A11" s="10" t="s">
        <v>631</v>
      </c>
      <c r="B11" s="58" t="s">
        <v>410</v>
      </c>
      <c r="C11" s="58" t="s">
        <v>418</v>
      </c>
      <c r="D11" s="13">
        <v>1676</v>
      </c>
      <c r="E11" s="13">
        <v>666.27</v>
      </c>
      <c r="F11" s="88">
        <v>7042.7</v>
      </c>
      <c r="G11" s="88">
        <v>18.5</v>
      </c>
      <c r="H11" s="12">
        <v>3.4</v>
      </c>
      <c r="I11" s="12">
        <v>3.2</v>
      </c>
      <c r="J11" s="88">
        <v>17.8</v>
      </c>
      <c r="K11" s="89">
        <v>19777</v>
      </c>
      <c r="L11" s="89">
        <v>16</v>
      </c>
      <c r="M11" s="90">
        <f t="shared" si="0"/>
        <v>0.0008090205794609901</v>
      </c>
      <c r="N11" s="91" t="s">
        <v>810</v>
      </c>
      <c r="O11" s="88">
        <v>66.7</v>
      </c>
      <c r="Q11" s="10" t="s">
        <v>631</v>
      </c>
      <c r="R11" s="58" t="s">
        <v>410</v>
      </c>
      <c r="S11" s="58" t="s">
        <v>418</v>
      </c>
      <c r="T11" s="13">
        <v>457.2</v>
      </c>
      <c r="U11" s="13">
        <v>74.4</v>
      </c>
      <c r="V11" s="94">
        <v>92.47885622231172</v>
      </c>
    </row>
    <row r="12" spans="1:22" ht="15">
      <c r="A12" s="10" t="s">
        <v>632</v>
      </c>
      <c r="B12" s="58" t="s">
        <v>410</v>
      </c>
      <c r="C12" s="58" t="s">
        <v>419</v>
      </c>
      <c r="D12" s="13">
        <v>2451</v>
      </c>
      <c r="E12" s="13">
        <v>827.34</v>
      </c>
      <c r="F12" s="88">
        <v>8042.2</v>
      </c>
      <c r="G12" s="88">
        <v>19.2</v>
      </c>
      <c r="H12" s="12">
        <v>3.3</v>
      </c>
      <c r="I12" s="12">
        <v>3.7</v>
      </c>
      <c r="J12" s="88">
        <v>16.8</v>
      </c>
      <c r="K12" s="89">
        <v>39144</v>
      </c>
      <c r="L12" s="89">
        <v>31</v>
      </c>
      <c r="M12" s="90">
        <f t="shared" si="0"/>
        <v>0.0007919476803596975</v>
      </c>
      <c r="N12" s="91" t="s">
        <v>811</v>
      </c>
      <c r="O12" s="88">
        <v>16.7</v>
      </c>
      <c r="Q12" s="10" t="s">
        <v>632</v>
      </c>
      <c r="R12" s="58" t="s">
        <v>410</v>
      </c>
      <c r="S12" s="58" t="s">
        <v>419</v>
      </c>
      <c r="T12" s="13">
        <v>441.4</v>
      </c>
      <c r="U12" s="13">
        <v>72.8</v>
      </c>
      <c r="V12" s="94">
        <v>92.50313115047415</v>
      </c>
    </row>
    <row r="13" spans="1:22" ht="15">
      <c r="A13" s="10" t="s">
        <v>633</v>
      </c>
      <c r="B13" s="58" t="s">
        <v>410</v>
      </c>
      <c r="C13" s="58" t="s">
        <v>420</v>
      </c>
      <c r="D13" s="13">
        <v>2164</v>
      </c>
      <c r="E13" s="13">
        <v>852.22</v>
      </c>
      <c r="F13" s="88">
        <v>8127.5</v>
      </c>
      <c r="G13" s="88">
        <v>14.6</v>
      </c>
      <c r="H13" s="12">
        <v>3.5</v>
      </c>
      <c r="I13" s="12">
        <v>4.5</v>
      </c>
      <c r="J13" s="88">
        <v>11.2</v>
      </c>
      <c r="K13" s="89">
        <v>107040</v>
      </c>
      <c r="L13" s="89">
        <v>91</v>
      </c>
      <c r="M13" s="90">
        <f t="shared" si="0"/>
        <v>0.0008501494768310911</v>
      </c>
      <c r="N13" s="91" t="s">
        <v>812</v>
      </c>
      <c r="O13" s="88">
        <v>50</v>
      </c>
      <c r="Q13" s="10" t="s">
        <v>633</v>
      </c>
      <c r="R13" s="58" t="s">
        <v>410</v>
      </c>
      <c r="S13" s="58" t="s">
        <v>420</v>
      </c>
      <c r="T13" s="13">
        <v>511.2</v>
      </c>
      <c r="U13" s="13">
        <v>100.7</v>
      </c>
      <c r="V13" s="94">
        <v>92.30076964180252</v>
      </c>
    </row>
    <row r="14" spans="1:22" ht="15">
      <c r="A14" s="10" t="s">
        <v>634</v>
      </c>
      <c r="B14" s="58" t="s">
        <v>410</v>
      </c>
      <c r="C14" s="58" t="s">
        <v>421</v>
      </c>
      <c r="D14" s="13">
        <v>2088</v>
      </c>
      <c r="E14" s="13">
        <v>948.49</v>
      </c>
      <c r="F14" s="88">
        <v>9001.2</v>
      </c>
      <c r="G14" s="88">
        <v>21.7</v>
      </c>
      <c r="H14" s="12">
        <v>4.4</v>
      </c>
      <c r="I14" s="12">
        <v>3.2</v>
      </c>
      <c r="J14" s="88">
        <v>29.5</v>
      </c>
      <c r="K14" s="89">
        <v>26665</v>
      </c>
      <c r="L14" s="89">
        <v>19</v>
      </c>
      <c r="M14" s="90">
        <f t="shared" si="0"/>
        <v>0.000712544534033377</v>
      </c>
      <c r="N14" s="91" t="s">
        <v>813</v>
      </c>
      <c r="O14" s="88">
        <v>50</v>
      </c>
      <c r="Q14" s="10" t="s">
        <v>634</v>
      </c>
      <c r="R14" s="58" t="s">
        <v>410</v>
      </c>
      <c r="S14" s="58" t="s">
        <v>421</v>
      </c>
      <c r="T14" s="13">
        <v>492.7</v>
      </c>
      <c r="U14" s="13">
        <v>84.2</v>
      </c>
      <c r="V14" s="94">
        <v>92.31172527431374</v>
      </c>
    </row>
    <row r="15" spans="1:22" ht="15">
      <c r="A15" s="10" t="s">
        <v>635</v>
      </c>
      <c r="B15" s="58" t="s">
        <v>410</v>
      </c>
      <c r="C15" s="58" t="s">
        <v>422</v>
      </c>
      <c r="D15" s="13">
        <v>2434</v>
      </c>
      <c r="E15" s="13">
        <v>821.04</v>
      </c>
      <c r="F15" s="88">
        <v>7805.8</v>
      </c>
      <c r="G15" s="88">
        <v>17.4</v>
      </c>
      <c r="H15" s="12">
        <v>3.9</v>
      </c>
      <c r="I15" s="12">
        <v>3.6</v>
      </c>
      <c r="J15" s="88">
        <v>18.6</v>
      </c>
      <c r="K15" s="89">
        <v>34271</v>
      </c>
      <c r="L15" s="89">
        <v>26</v>
      </c>
      <c r="M15" s="90">
        <f t="shared" si="0"/>
        <v>0.0007586589244550786</v>
      </c>
      <c r="N15" s="91" t="s">
        <v>814</v>
      </c>
      <c r="O15" s="88">
        <v>28.6</v>
      </c>
      <c r="Q15" s="10" t="s">
        <v>635</v>
      </c>
      <c r="R15" s="58" t="s">
        <v>410</v>
      </c>
      <c r="S15" s="58" t="s">
        <v>422</v>
      </c>
      <c r="T15" s="13">
        <v>447.6</v>
      </c>
      <c r="U15" s="13">
        <v>70.4</v>
      </c>
      <c r="V15" s="94">
        <v>92.28330740555931</v>
      </c>
    </row>
    <row r="16" spans="1:22" ht="15">
      <c r="A16" s="10" t="s">
        <v>636</v>
      </c>
      <c r="B16" s="58" t="s">
        <v>410</v>
      </c>
      <c r="C16" s="58" t="s">
        <v>423</v>
      </c>
      <c r="D16" s="13">
        <v>1884</v>
      </c>
      <c r="E16" s="13">
        <v>866.23</v>
      </c>
      <c r="F16" s="88">
        <v>8519.3</v>
      </c>
      <c r="G16" s="88">
        <v>18.3</v>
      </c>
      <c r="H16" s="12">
        <v>5</v>
      </c>
      <c r="I16" s="12">
        <v>2.6</v>
      </c>
      <c r="J16" s="88">
        <v>27.5</v>
      </c>
      <c r="K16" s="89">
        <v>10705</v>
      </c>
      <c r="L16" s="89">
        <v>0</v>
      </c>
      <c r="M16" s="90">
        <f t="shared" si="0"/>
        <v>0</v>
      </c>
      <c r="N16" s="91" t="s">
        <v>815</v>
      </c>
      <c r="O16" s="88">
        <v>25</v>
      </c>
      <c r="Q16" s="10" t="s">
        <v>636</v>
      </c>
      <c r="R16" s="58" t="s">
        <v>410</v>
      </c>
      <c r="S16" s="58" t="s">
        <v>423</v>
      </c>
      <c r="T16" s="13">
        <v>497.5</v>
      </c>
      <c r="U16" s="13">
        <v>113.9</v>
      </c>
      <c r="V16" s="94">
        <v>92.52635542168674</v>
      </c>
    </row>
    <row r="17" spans="1:22" ht="15">
      <c r="A17" s="10" t="s">
        <v>637</v>
      </c>
      <c r="B17" s="58" t="s">
        <v>410</v>
      </c>
      <c r="C17" s="58" t="s">
        <v>424</v>
      </c>
      <c r="D17" s="13">
        <v>2964</v>
      </c>
      <c r="E17" s="13">
        <v>879.35</v>
      </c>
      <c r="F17" s="88">
        <v>7703.2</v>
      </c>
      <c r="G17" s="88">
        <v>24</v>
      </c>
      <c r="H17" s="12">
        <v>4.3</v>
      </c>
      <c r="I17" s="12">
        <v>3.3</v>
      </c>
      <c r="J17" s="88">
        <v>24</v>
      </c>
      <c r="K17" s="89">
        <v>30318</v>
      </c>
      <c r="L17" s="89">
        <v>16</v>
      </c>
      <c r="M17" s="90">
        <f t="shared" si="0"/>
        <v>0.000527739296787387</v>
      </c>
      <c r="N17" s="91" t="s">
        <v>816</v>
      </c>
      <c r="O17" s="88">
        <v>50</v>
      </c>
      <c r="Q17" s="10" t="s">
        <v>637</v>
      </c>
      <c r="R17" s="58" t="s">
        <v>410</v>
      </c>
      <c r="S17" s="58" t="s">
        <v>424</v>
      </c>
      <c r="T17" s="13">
        <v>422.3</v>
      </c>
      <c r="U17" s="13">
        <v>64.6</v>
      </c>
      <c r="V17" s="94">
        <v>92.41383885627094</v>
      </c>
    </row>
    <row r="18" spans="1:22" ht="15">
      <c r="A18" s="10" t="s">
        <v>638</v>
      </c>
      <c r="B18" s="58" t="s">
        <v>410</v>
      </c>
      <c r="C18" s="58" t="s">
        <v>425</v>
      </c>
      <c r="D18" s="13">
        <v>1890</v>
      </c>
      <c r="E18" s="13">
        <v>751.33</v>
      </c>
      <c r="F18" s="88">
        <v>6883.2</v>
      </c>
      <c r="G18" s="88">
        <v>13.9</v>
      </c>
      <c r="H18" s="12">
        <v>4.2</v>
      </c>
      <c r="I18" s="12">
        <v>3.3</v>
      </c>
      <c r="J18" s="88">
        <v>18.1</v>
      </c>
      <c r="K18" s="89">
        <v>50087</v>
      </c>
      <c r="L18" s="89">
        <v>34</v>
      </c>
      <c r="M18" s="90">
        <f t="shared" si="0"/>
        <v>0.0006788188551919659</v>
      </c>
      <c r="N18" s="91" t="s">
        <v>817</v>
      </c>
      <c r="O18" s="88">
        <v>83.3</v>
      </c>
      <c r="Q18" s="10" t="s">
        <v>638</v>
      </c>
      <c r="R18" s="58" t="s">
        <v>410</v>
      </c>
      <c r="S18" s="58" t="s">
        <v>425</v>
      </c>
      <c r="T18" s="13">
        <v>384.6</v>
      </c>
      <c r="U18" s="13">
        <v>77.7</v>
      </c>
      <c r="V18" s="94">
        <v>92.56777033109933</v>
      </c>
    </row>
    <row r="19" spans="1:22" ht="15">
      <c r="A19" s="10" t="s">
        <v>639</v>
      </c>
      <c r="B19" s="58" t="s">
        <v>410</v>
      </c>
      <c r="C19" s="58" t="s">
        <v>426</v>
      </c>
      <c r="D19" s="13">
        <v>2412</v>
      </c>
      <c r="E19" s="13">
        <v>814.34</v>
      </c>
      <c r="F19" s="88">
        <v>7545.5</v>
      </c>
      <c r="G19" s="88">
        <v>17.1</v>
      </c>
      <c r="H19" s="12">
        <v>3.9</v>
      </c>
      <c r="I19" s="12">
        <v>3.6</v>
      </c>
      <c r="J19" s="88">
        <v>27</v>
      </c>
      <c r="K19" s="89">
        <v>25117</v>
      </c>
      <c r="L19" s="89">
        <v>14</v>
      </c>
      <c r="M19" s="90">
        <f t="shared" si="0"/>
        <v>0.0005573914082095792</v>
      </c>
      <c r="N19" s="91" t="s">
        <v>818</v>
      </c>
      <c r="O19" s="88">
        <v>100</v>
      </c>
      <c r="Q19" s="10" t="s">
        <v>639</v>
      </c>
      <c r="R19" s="58" t="s">
        <v>410</v>
      </c>
      <c r="S19" s="58" t="s">
        <v>426</v>
      </c>
      <c r="T19" s="13">
        <v>433.1</v>
      </c>
      <c r="U19" s="13">
        <v>79.8</v>
      </c>
      <c r="V19" s="94">
        <v>92.28738299063924</v>
      </c>
    </row>
    <row r="20" spans="1:22" ht="15">
      <c r="A20" s="10" t="s">
        <v>640</v>
      </c>
      <c r="B20" s="58" t="s">
        <v>410</v>
      </c>
      <c r="C20" s="58" t="s">
        <v>641</v>
      </c>
      <c r="D20" s="13">
        <v>2032</v>
      </c>
      <c r="E20" s="13">
        <v>800.69</v>
      </c>
      <c r="F20" s="88">
        <v>6175.5</v>
      </c>
      <c r="G20" s="88">
        <v>17.1</v>
      </c>
      <c r="H20" s="12">
        <v>3.6</v>
      </c>
      <c r="I20" s="12">
        <v>3.7</v>
      </c>
      <c r="J20" s="88">
        <v>18.1</v>
      </c>
      <c r="K20" s="89">
        <v>42023</v>
      </c>
      <c r="L20" s="89">
        <v>44</v>
      </c>
      <c r="M20" s="90">
        <f t="shared" si="0"/>
        <v>0.00104704566546891</v>
      </c>
      <c r="N20" s="91" t="s">
        <v>819</v>
      </c>
      <c r="O20" s="88">
        <v>85.7</v>
      </c>
      <c r="Q20" s="10" t="s">
        <v>640</v>
      </c>
      <c r="R20" s="58" t="s">
        <v>410</v>
      </c>
      <c r="S20" s="58" t="s">
        <v>641</v>
      </c>
      <c r="T20" s="13">
        <v>473</v>
      </c>
      <c r="U20" s="13">
        <v>66.5</v>
      </c>
      <c r="V20" s="94">
        <v>92.42192722758094</v>
      </c>
    </row>
    <row r="21" spans="1:22" ht="15">
      <c r="A21" s="10" t="s">
        <v>642</v>
      </c>
      <c r="B21" s="58" t="s">
        <v>410</v>
      </c>
      <c r="C21" s="58" t="s">
        <v>428</v>
      </c>
      <c r="D21" s="13">
        <v>1377</v>
      </c>
      <c r="E21" s="13">
        <v>852.38</v>
      </c>
      <c r="F21" s="88">
        <v>9113.6</v>
      </c>
      <c r="G21" s="88">
        <v>16.5</v>
      </c>
      <c r="H21" s="12">
        <v>4.1</v>
      </c>
      <c r="I21" s="12">
        <v>4.6</v>
      </c>
      <c r="J21" s="88">
        <v>13.5</v>
      </c>
      <c r="K21" s="89">
        <v>114897</v>
      </c>
      <c r="L21" s="89">
        <v>175</v>
      </c>
      <c r="M21" s="90">
        <f t="shared" si="0"/>
        <v>0.0015231033012176123</v>
      </c>
      <c r="N21" s="91" t="s">
        <v>820</v>
      </c>
      <c r="O21" s="88">
        <v>50</v>
      </c>
      <c r="Q21" s="10" t="s">
        <v>642</v>
      </c>
      <c r="R21" s="58" t="s">
        <v>410</v>
      </c>
      <c r="S21" s="58" t="s">
        <v>428</v>
      </c>
      <c r="T21" s="13">
        <v>484.9</v>
      </c>
      <c r="U21" s="13">
        <v>84.4</v>
      </c>
      <c r="V21" s="94">
        <v>91.73823952565724</v>
      </c>
    </row>
    <row r="22" spans="1:22" ht="15">
      <c r="A22" s="10" t="s">
        <v>643</v>
      </c>
      <c r="B22" s="58" t="s">
        <v>410</v>
      </c>
      <c r="C22" s="58" t="s">
        <v>429</v>
      </c>
      <c r="D22" s="13">
        <v>2358</v>
      </c>
      <c r="E22" s="13">
        <v>727.07</v>
      </c>
      <c r="F22" s="88">
        <v>6207.7</v>
      </c>
      <c r="G22" s="88">
        <v>10.6</v>
      </c>
      <c r="H22" s="12">
        <v>1.5</v>
      </c>
      <c r="I22" s="12">
        <v>1.6</v>
      </c>
      <c r="J22" s="88">
        <v>16.9</v>
      </c>
      <c r="K22" s="89">
        <v>41442</v>
      </c>
      <c r="L22" s="89">
        <v>51</v>
      </c>
      <c r="M22" s="90">
        <f t="shared" si="0"/>
        <v>0.0012306355870855654</v>
      </c>
      <c r="N22" s="91" t="s">
        <v>821</v>
      </c>
      <c r="O22" s="88">
        <v>55.6</v>
      </c>
      <c r="Q22" s="10" t="s">
        <v>643</v>
      </c>
      <c r="R22" s="58" t="s">
        <v>410</v>
      </c>
      <c r="S22" s="58" t="s">
        <v>429</v>
      </c>
      <c r="T22" s="13">
        <v>381.1</v>
      </c>
      <c r="U22" s="13">
        <v>51.9</v>
      </c>
      <c r="V22" s="94">
        <v>92.45096383507443</v>
      </c>
    </row>
    <row r="23" spans="1:22" ht="15">
      <c r="A23" s="10" t="s">
        <v>644</v>
      </c>
      <c r="B23" s="58" t="s">
        <v>410</v>
      </c>
      <c r="C23" s="58" t="s">
        <v>430</v>
      </c>
      <c r="D23" s="13">
        <v>2688</v>
      </c>
      <c r="E23" s="13">
        <v>777.08</v>
      </c>
      <c r="F23" s="88">
        <v>6861.6</v>
      </c>
      <c r="G23" s="88">
        <v>15.6</v>
      </c>
      <c r="H23" s="12">
        <v>2.9</v>
      </c>
      <c r="I23" s="12">
        <v>3.3</v>
      </c>
      <c r="J23" s="88">
        <v>16.4</v>
      </c>
      <c r="K23" s="89">
        <v>200125</v>
      </c>
      <c r="L23" s="89">
        <v>158</v>
      </c>
      <c r="M23" s="90">
        <f t="shared" si="0"/>
        <v>0.0007895065584009994</v>
      </c>
      <c r="N23" s="91" t="s">
        <v>822</v>
      </c>
      <c r="O23" s="88">
        <v>81.8</v>
      </c>
      <c r="Q23" s="10" t="s">
        <v>644</v>
      </c>
      <c r="R23" s="58" t="s">
        <v>410</v>
      </c>
      <c r="S23" s="58" t="s">
        <v>430</v>
      </c>
      <c r="T23" s="13">
        <v>435.8</v>
      </c>
      <c r="U23" s="13">
        <v>71.5</v>
      </c>
      <c r="V23" s="94">
        <v>92.26813701120334</v>
      </c>
    </row>
    <row r="24" spans="1:22" ht="15">
      <c r="A24" s="10" t="s">
        <v>645</v>
      </c>
      <c r="B24" s="58" t="s">
        <v>410</v>
      </c>
      <c r="C24" s="58" t="s">
        <v>431</v>
      </c>
      <c r="D24" s="13">
        <v>1985</v>
      </c>
      <c r="E24" s="13">
        <v>906.65</v>
      </c>
      <c r="F24" s="88">
        <v>9344.8</v>
      </c>
      <c r="G24" s="88">
        <v>23.5</v>
      </c>
      <c r="H24" s="12">
        <v>3.4</v>
      </c>
      <c r="I24" s="12">
        <v>6.7</v>
      </c>
      <c r="J24" s="88">
        <v>16.7</v>
      </c>
      <c r="K24" s="89">
        <v>24236</v>
      </c>
      <c r="L24" s="89">
        <v>17</v>
      </c>
      <c r="M24" s="90">
        <f t="shared" si="0"/>
        <v>0.0007014358805083347</v>
      </c>
      <c r="N24" s="91" t="s">
        <v>823</v>
      </c>
      <c r="O24" s="88">
        <v>50</v>
      </c>
      <c r="Q24" s="10" t="s">
        <v>645</v>
      </c>
      <c r="R24" s="58" t="s">
        <v>410</v>
      </c>
      <c r="S24" s="58" t="s">
        <v>431</v>
      </c>
      <c r="T24" s="13">
        <v>411.7</v>
      </c>
      <c r="U24" s="13">
        <v>85.7</v>
      </c>
      <c r="V24" s="94">
        <v>92.35524417885844</v>
      </c>
    </row>
    <row r="25" spans="1:22" ht="15">
      <c r="A25" s="10" t="s">
        <v>646</v>
      </c>
      <c r="B25" s="58" t="s">
        <v>410</v>
      </c>
      <c r="C25" s="58" t="s">
        <v>432</v>
      </c>
      <c r="D25" s="13">
        <v>1832</v>
      </c>
      <c r="E25" s="13">
        <v>866.46</v>
      </c>
      <c r="F25" s="88">
        <v>7242.2</v>
      </c>
      <c r="G25" s="88">
        <v>19.9</v>
      </c>
      <c r="H25" s="12">
        <v>3.6</v>
      </c>
      <c r="I25" s="12">
        <v>3.6</v>
      </c>
      <c r="J25" s="88">
        <v>12.9</v>
      </c>
      <c r="K25" s="89">
        <v>73777</v>
      </c>
      <c r="L25" s="89">
        <v>85</v>
      </c>
      <c r="M25" s="90">
        <f t="shared" si="0"/>
        <v>0.0011521205795844234</v>
      </c>
      <c r="N25" s="91" t="s">
        <v>824</v>
      </c>
      <c r="O25" s="88">
        <v>75</v>
      </c>
      <c r="Q25" s="10" t="s">
        <v>646</v>
      </c>
      <c r="R25" s="58" t="s">
        <v>410</v>
      </c>
      <c r="S25" s="58" t="s">
        <v>432</v>
      </c>
      <c r="T25" s="13">
        <v>474.8</v>
      </c>
      <c r="U25" s="13">
        <v>90.5</v>
      </c>
      <c r="V25" s="94">
        <v>92.61317430197886</v>
      </c>
    </row>
    <row r="26" spans="1:22" ht="15">
      <c r="A26" s="10" t="s">
        <v>647</v>
      </c>
      <c r="B26" s="58" t="s">
        <v>410</v>
      </c>
      <c r="C26" s="58" t="s">
        <v>433</v>
      </c>
      <c r="D26" s="13">
        <v>2121</v>
      </c>
      <c r="E26" s="13">
        <v>848.62</v>
      </c>
      <c r="F26" s="88">
        <v>8271</v>
      </c>
      <c r="G26" s="88">
        <v>17.6</v>
      </c>
      <c r="H26" s="12">
        <v>4.2</v>
      </c>
      <c r="I26" s="12">
        <v>3.1</v>
      </c>
      <c r="J26" s="88">
        <v>29.5</v>
      </c>
      <c r="K26" s="89">
        <v>17030</v>
      </c>
      <c r="L26" s="89">
        <v>5</v>
      </c>
      <c r="M26" s="90">
        <f t="shared" si="0"/>
        <v>0.0002935995302407516</v>
      </c>
      <c r="N26" s="91" t="s">
        <v>825</v>
      </c>
      <c r="O26" s="88">
        <v>80</v>
      </c>
      <c r="Q26" s="10" t="s">
        <v>647</v>
      </c>
      <c r="R26" s="58" t="s">
        <v>410</v>
      </c>
      <c r="S26" s="58" t="s">
        <v>433</v>
      </c>
      <c r="T26" s="13">
        <v>487.4</v>
      </c>
      <c r="U26" s="13">
        <v>91.2</v>
      </c>
      <c r="V26" s="94">
        <v>92.42415351211784</v>
      </c>
    </row>
    <row r="27" spans="1:22" ht="15">
      <c r="A27" s="10" t="s">
        <v>648</v>
      </c>
      <c r="B27" s="58" t="s">
        <v>410</v>
      </c>
      <c r="C27" s="58" t="s">
        <v>434</v>
      </c>
      <c r="D27" s="13">
        <v>1935</v>
      </c>
      <c r="E27" s="13">
        <v>884.23</v>
      </c>
      <c r="F27" s="88">
        <v>6950.2</v>
      </c>
      <c r="G27" s="88">
        <v>23.6</v>
      </c>
      <c r="H27" s="12">
        <v>4.6</v>
      </c>
      <c r="I27" s="12">
        <v>2.5</v>
      </c>
      <c r="J27" s="88">
        <v>28.3</v>
      </c>
      <c r="K27" s="89">
        <v>23199</v>
      </c>
      <c r="L27" s="89">
        <v>29</v>
      </c>
      <c r="M27" s="90">
        <f t="shared" si="0"/>
        <v>0.001250053881632829</v>
      </c>
      <c r="N27" s="91" t="s">
        <v>826</v>
      </c>
      <c r="O27" s="88">
        <v>66.7</v>
      </c>
      <c r="Q27" s="10" t="s">
        <v>648</v>
      </c>
      <c r="R27" s="58" t="s">
        <v>410</v>
      </c>
      <c r="S27" s="58" t="s">
        <v>434</v>
      </c>
      <c r="T27" s="13">
        <v>315.7</v>
      </c>
      <c r="U27" s="13">
        <v>62.5</v>
      </c>
      <c r="V27" s="94">
        <v>92.4045752473975</v>
      </c>
    </row>
    <row r="28" spans="1:22" ht="15">
      <c r="A28" s="10" t="s">
        <v>649</v>
      </c>
      <c r="B28" s="58" t="s">
        <v>410</v>
      </c>
      <c r="C28" s="58" t="s">
        <v>435</v>
      </c>
      <c r="D28" s="13">
        <v>1988</v>
      </c>
      <c r="E28" s="13">
        <v>846.87</v>
      </c>
      <c r="F28" s="88">
        <v>8469.7</v>
      </c>
      <c r="G28" s="88">
        <v>18</v>
      </c>
      <c r="H28" s="12">
        <v>4.3</v>
      </c>
      <c r="I28" s="12">
        <v>3.3</v>
      </c>
      <c r="J28" s="88">
        <v>21.8</v>
      </c>
      <c r="K28" s="89">
        <v>20261</v>
      </c>
      <c r="L28" s="89">
        <v>14</v>
      </c>
      <c r="M28" s="90">
        <f t="shared" si="0"/>
        <v>0.0006909826760771926</v>
      </c>
      <c r="N28" s="91" t="s">
        <v>827</v>
      </c>
      <c r="O28" s="88">
        <v>100</v>
      </c>
      <c r="Q28" s="10" t="s">
        <v>649</v>
      </c>
      <c r="R28" s="58" t="s">
        <v>410</v>
      </c>
      <c r="S28" s="58" t="s">
        <v>435</v>
      </c>
      <c r="T28" s="13">
        <v>501.6</v>
      </c>
      <c r="U28" s="13">
        <v>92.5</v>
      </c>
      <c r="V28" s="94">
        <v>92.4750233771347</v>
      </c>
    </row>
    <row r="29" spans="1:22" ht="15">
      <c r="A29" s="10" t="s">
        <v>650</v>
      </c>
      <c r="B29" s="58" t="s">
        <v>410</v>
      </c>
      <c r="C29" s="58" t="s">
        <v>436</v>
      </c>
      <c r="D29" s="13">
        <v>2047</v>
      </c>
      <c r="E29" s="13">
        <v>734.22</v>
      </c>
      <c r="F29" s="88">
        <v>5879</v>
      </c>
      <c r="G29" s="88">
        <v>14.6</v>
      </c>
      <c r="H29" s="12">
        <v>3.7</v>
      </c>
      <c r="I29" s="12">
        <v>3.7</v>
      </c>
      <c r="J29" s="88">
        <v>21.8</v>
      </c>
      <c r="K29" s="89">
        <v>32757</v>
      </c>
      <c r="L29" s="89">
        <v>21</v>
      </c>
      <c r="M29" s="90">
        <f t="shared" si="0"/>
        <v>0.0006410843483835516</v>
      </c>
      <c r="N29" s="91" t="s">
        <v>828</v>
      </c>
      <c r="O29" s="88">
        <v>55.6</v>
      </c>
      <c r="Q29" s="10" t="s">
        <v>650</v>
      </c>
      <c r="R29" s="58" t="s">
        <v>410</v>
      </c>
      <c r="S29" s="58" t="s">
        <v>436</v>
      </c>
      <c r="T29" s="13">
        <v>381.4</v>
      </c>
      <c r="U29" s="13">
        <v>64.1</v>
      </c>
      <c r="V29" s="94">
        <v>92.4814792138615</v>
      </c>
    </row>
    <row r="30" spans="1:22" ht="15">
      <c r="A30" s="10" t="s">
        <v>651</v>
      </c>
      <c r="B30" s="58" t="s">
        <v>410</v>
      </c>
      <c r="C30" s="58" t="s">
        <v>437</v>
      </c>
      <c r="D30" s="13">
        <v>1885</v>
      </c>
      <c r="E30" s="13">
        <v>831.87</v>
      </c>
      <c r="F30" s="88">
        <v>8996</v>
      </c>
      <c r="G30" s="88">
        <v>17.4</v>
      </c>
      <c r="H30" s="12">
        <v>4.3</v>
      </c>
      <c r="I30" s="12">
        <v>4.2</v>
      </c>
      <c r="J30" s="88">
        <v>18.6</v>
      </c>
      <c r="K30" s="89">
        <v>68965</v>
      </c>
      <c r="L30" s="89">
        <v>47</v>
      </c>
      <c r="M30" s="90">
        <f t="shared" si="0"/>
        <v>0.0006815051112883347</v>
      </c>
      <c r="N30" s="91" t="s">
        <v>829</v>
      </c>
      <c r="O30" s="88">
        <v>62.5</v>
      </c>
      <c r="Q30" s="10" t="s">
        <v>651</v>
      </c>
      <c r="R30" s="58" t="s">
        <v>410</v>
      </c>
      <c r="S30" s="58" t="s">
        <v>437</v>
      </c>
      <c r="T30" s="13">
        <v>508.6</v>
      </c>
      <c r="U30" s="13">
        <v>84.6</v>
      </c>
      <c r="V30" s="94">
        <v>92.2765234881721</v>
      </c>
    </row>
    <row r="31" spans="1:22" ht="15">
      <c r="A31" s="10" t="s">
        <v>652</v>
      </c>
      <c r="B31" s="58" t="s">
        <v>410</v>
      </c>
      <c r="C31" s="58" t="s">
        <v>438</v>
      </c>
      <c r="D31" s="13">
        <v>1943</v>
      </c>
      <c r="E31" s="13">
        <v>931.01</v>
      </c>
      <c r="F31" s="88">
        <v>9054.7</v>
      </c>
      <c r="G31" s="88">
        <v>20.3</v>
      </c>
      <c r="H31" s="12">
        <v>4.3</v>
      </c>
      <c r="I31" s="12">
        <v>4.4</v>
      </c>
      <c r="J31" s="88">
        <v>20.8</v>
      </c>
      <c r="K31" s="89">
        <v>32551</v>
      </c>
      <c r="L31" s="89">
        <v>15</v>
      </c>
      <c r="M31" s="90">
        <f t="shared" si="0"/>
        <v>0.0004608153359343799</v>
      </c>
      <c r="N31" s="91" t="s">
        <v>830</v>
      </c>
      <c r="O31" s="88">
        <v>55.6</v>
      </c>
      <c r="Q31" s="10" t="s">
        <v>652</v>
      </c>
      <c r="R31" s="58" t="s">
        <v>410</v>
      </c>
      <c r="S31" s="58" t="s">
        <v>438</v>
      </c>
      <c r="T31" s="13">
        <v>424</v>
      </c>
      <c r="U31" s="13">
        <v>75.8</v>
      </c>
      <c r="V31" s="94">
        <v>92.39647604137889</v>
      </c>
    </row>
    <row r="32" spans="1:22" ht="15">
      <c r="A32" s="10" t="s">
        <v>653</v>
      </c>
      <c r="B32" s="58" t="s">
        <v>410</v>
      </c>
      <c r="C32" s="58" t="s">
        <v>439</v>
      </c>
      <c r="D32" s="13">
        <v>1950</v>
      </c>
      <c r="E32" s="13">
        <v>632.18</v>
      </c>
      <c r="F32" s="88">
        <v>4265.5</v>
      </c>
      <c r="G32" s="88">
        <v>9.4</v>
      </c>
      <c r="H32" s="12">
        <v>2.5</v>
      </c>
      <c r="I32" s="12">
        <v>2.6</v>
      </c>
      <c r="J32" s="88">
        <v>7.3</v>
      </c>
      <c r="K32" s="89">
        <v>270936</v>
      </c>
      <c r="L32" s="89">
        <v>532</v>
      </c>
      <c r="M32" s="90">
        <f t="shared" si="0"/>
        <v>0.001963563350754422</v>
      </c>
      <c r="N32" s="91" t="s">
        <v>831</v>
      </c>
      <c r="O32" s="88">
        <v>69.2</v>
      </c>
      <c r="Q32" s="10" t="s">
        <v>653</v>
      </c>
      <c r="R32" s="58" t="s">
        <v>410</v>
      </c>
      <c r="S32" s="58" t="s">
        <v>439</v>
      </c>
      <c r="T32" s="13">
        <v>420.4</v>
      </c>
      <c r="U32" s="13">
        <v>59</v>
      </c>
      <c r="V32" s="94">
        <v>92.3772633763923</v>
      </c>
    </row>
    <row r="33" spans="1:22" ht="15">
      <c r="A33" s="10" t="s">
        <v>654</v>
      </c>
      <c r="B33" s="58" t="s">
        <v>410</v>
      </c>
      <c r="C33" s="58" t="s">
        <v>440</v>
      </c>
      <c r="D33" s="13">
        <v>2029</v>
      </c>
      <c r="E33" s="13">
        <v>764</v>
      </c>
      <c r="F33" s="88">
        <v>7306.3</v>
      </c>
      <c r="G33" s="88">
        <v>14.6</v>
      </c>
      <c r="H33" s="12">
        <v>3.6</v>
      </c>
      <c r="I33" s="12">
        <v>3.1</v>
      </c>
      <c r="J33" s="88">
        <v>16.2</v>
      </c>
      <c r="K33" s="89">
        <v>67265</v>
      </c>
      <c r="L33" s="89">
        <v>82</v>
      </c>
      <c r="M33" s="90">
        <f t="shared" si="0"/>
        <v>0.001219058945960009</v>
      </c>
      <c r="N33" s="91" t="s">
        <v>832</v>
      </c>
      <c r="O33" s="88">
        <v>33.3</v>
      </c>
      <c r="Q33" s="10" t="s">
        <v>654</v>
      </c>
      <c r="R33" s="58" t="s">
        <v>410</v>
      </c>
      <c r="S33" s="58" t="s">
        <v>440</v>
      </c>
      <c r="T33" s="13">
        <v>478.2</v>
      </c>
      <c r="U33" s="13">
        <v>88.1</v>
      </c>
      <c r="V33" s="94">
        <v>92.40212835528075</v>
      </c>
    </row>
    <row r="34" spans="1:22" ht="15">
      <c r="A34" s="10" t="s">
        <v>655</v>
      </c>
      <c r="B34" s="58" t="s">
        <v>410</v>
      </c>
      <c r="C34" s="58" t="s">
        <v>441</v>
      </c>
      <c r="D34" s="13">
        <v>1819</v>
      </c>
      <c r="E34" s="13">
        <v>885.21</v>
      </c>
      <c r="F34" s="88">
        <v>7351.4</v>
      </c>
      <c r="G34" s="88">
        <v>13.7</v>
      </c>
      <c r="H34" s="12">
        <v>3.3</v>
      </c>
      <c r="I34" s="12">
        <v>3.5</v>
      </c>
      <c r="J34" s="88">
        <v>21.9</v>
      </c>
      <c r="K34" s="89">
        <v>37236</v>
      </c>
      <c r="L34" s="89">
        <v>31</v>
      </c>
      <c r="M34" s="90">
        <f t="shared" si="0"/>
        <v>0.0008325276614029434</v>
      </c>
      <c r="N34" s="91" t="s">
        <v>833</v>
      </c>
      <c r="O34" s="88">
        <v>25</v>
      </c>
      <c r="Q34" s="10" t="s">
        <v>655</v>
      </c>
      <c r="R34" s="58" t="s">
        <v>410</v>
      </c>
      <c r="S34" s="58" t="s">
        <v>441</v>
      </c>
      <c r="T34" s="13">
        <v>462.3</v>
      </c>
      <c r="U34" s="13">
        <v>80</v>
      </c>
      <c r="V34" s="94">
        <v>92.48118272317694</v>
      </c>
    </row>
    <row r="35" spans="1:22" ht="15">
      <c r="A35" s="10" t="s">
        <v>656</v>
      </c>
      <c r="B35" s="58" t="s">
        <v>410</v>
      </c>
      <c r="C35" s="58" t="s">
        <v>442</v>
      </c>
      <c r="D35" s="13">
        <v>1748</v>
      </c>
      <c r="E35" s="13">
        <v>779.63</v>
      </c>
      <c r="F35" s="88">
        <v>5607.3</v>
      </c>
      <c r="G35" s="88">
        <v>13.4</v>
      </c>
      <c r="H35" s="12">
        <v>3.2</v>
      </c>
      <c r="I35" s="12">
        <v>3</v>
      </c>
      <c r="J35" s="88">
        <v>10.6</v>
      </c>
      <c r="K35" s="89">
        <v>137828</v>
      </c>
      <c r="L35" s="89">
        <v>139</v>
      </c>
      <c r="M35" s="90">
        <f t="shared" si="0"/>
        <v>0.001008503352003947</v>
      </c>
      <c r="N35" s="91" t="s">
        <v>834</v>
      </c>
      <c r="O35" s="88">
        <v>66.7</v>
      </c>
      <c r="Q35" s="10" t="s">
        <v>656</v>
      </c>
      <c r="R35" s="58" t="s">
        <v>410</v>
      </c>
      <c r="S35" s="58" t="s">
        <v>442</v>
      </c>
      <c r="T35" s="13">
        <v>472.6</v>
      </c>
      <c r="U35" s="13">
        <v>76.4</v>
      </c>
      <c r="V35" s="94">
        <v>92.21801224132906</v>
      </c>
    </row>
    <row r="36" spans="1:22" ht="15">
      <c r="A36" s="10" t="s">
        <v>657</v>
      </c>
      <c r="B36" s="58" t="s">
        <v>410</v>
      </c>
      <c r="C36" s="58" t="s">
        <v>443</v>
      </c>
      <c r="D36" s="13">
        <v>1790</v>
      </c>
      <c r="E36" s="13">
        <v>868.46</v>
      </c>
      <c r="F36" s="88">
        <v>9213.2</v>
      </c>
      <c r="G36" s="88">
        <v>15</v>
      </c>
      <c r="H36" s="12">
        <v>4.2</v>
      </c>
      <c r="I36" s="12">
        <v>3.5</v>
      </c>
      <c r="J36" s="88">
        <v>20.7</v>
      </c>
      <c r="K36" s="89">
        <v>48057</v>
      </c>
      <c r="L36" s="89">
        <v>37</v>
      </c>
      <c r="M36" s="90">
        <f t="shared" si="0"/>
        <v>0.0007699190544561667</v>
      </c>
      <c r="N36" s="91" t="s">
        <v>835</v>
      </c>
      <c r="O36" s="88">
        <v>44.4</v>
      </c>
      <c r="Q36" s="10" t="s">
        <v>657</v>
      </c>
      <c r="R36" s="58" t="s">
        <v>410</v>
      </c>
      <c r="S36" s="58" t="s">
        <v>443</v>
      </c>
      <c r="T36" s="13">
        <v>492.5</v>
      </c>
      <c r="U36" s="13">
        <v>85</v>
      </c>
      <c r="V36" s="94">
        <v>92.42610576311438</v>
      </c>
    </row>
    <row r="37" spans="1:22" ht="15">
      <c r="A37" s="10" t="s">
        <v>658</v>
      </c>
      <c r="B37" s="58" t="s">
        <v>410</v>
      </c>
      <c r="C37" s="58" t="s">
        <v>444</v>
      </c>
      <c r="D37" s="13">
        <v>2166</v>
      </c>
      <c r="E37" s="13">
        <v>904.71</v>
      </c>
      <c r="F37" s="88">
        <v>8655</v>
      </c>
      <c r="G37" s="88">
        <v>15.9</v>
      </c>
      <c r="H37" s="12">
        <v>4.1</v>
      </c>
      <c r="I37" s="12">
        <v>3.9</v>
      </c>
      <c r="J37" s="88">
        <v>17.5</v>
      </c>
      <c r="K37" s="89">
        <v>83517</v>
      </c>
      <c r="L37" s="89">
        <v>79</v>
      </c>
      <c r="M37" s="90">
        <f t="shared" si="0"/>
        <v>0.0009459152028928243</v>
      </c>
      <c r="N37" s="91" t="s">
        <v>836</v>
      </c>
      <c r="O37" s="88">
        <v>100</v>
      </c>
      <c r="Q37" s="10" t="s">
        <v>658</v>
      </c>
      <c r="R37" s="58" t="s">
        <v>410</v>
      </c>
      <c r="S37" s="58" t="s">
        <v>444</v>
      </c>
      <c r="T37" s="13">
        <v>470.7</v>
      </c>
      <c r="U37" s="13">
        <v>80.6</v>
      </c>
      <c r="V37" s="94">
        <v>92.56305393315024</v>
      </c>
    </row>
    <row r="38" spans="1:22" ht="15">
      <c r="A38" s="10" t="s">
        <v>659</v>
      </c>
      <c r="B38" s="58" t="s">
        <v>410</v>
      </c>
      <c r="C38" s="58" t="s">
        <v>445</v>
      </c>
      <c r="D38" s="13">
        <v>1938</v>
      </c>
      <c r="E38" s="13">
        <v>707.8</v>
      </c>
      <c r="F38" s="88">
        <v>6235.3</v>
      </c>
      <c r="G38" s="88">
        <v>16.2</v>
      </c>
      <c r="H38" s="12">
        <v>3.7</v>
      </c>
      <c r="I38" s="12">
        <v>3.8</v>
      </c>
      <c r="J38" s="88">
        <v>16.9</v>
      </c>
      <c r="K38" s="89">
        <v>37777</v>
      </c>
      <c r="L38" s="89">
        <v>37</v>
      </c>
      <c r="M38" s="90">
        <f t="shared" si="0"/>
        <v>0.0009794319294809011</v>
      </c>
      <c r="N38" s="91" t="s">
        <v>837</v>
      </c>
      <c r="O38" s="88">
        <v>50</v>
      </c>
      <c r="Q38" s="10" t="s">
        <v>659</v>
      </c>
      <c r="R38" s="58" t="s">
        <v>410</v>
      </c>
      <c r="S38" s="58" t="s">
        <v>445</v>
      </c>
      <c r="T38" s="13">
        <v>435.2</v>
      </c>
      <c r="U38" s="13">
        <v>62.7</v>
      </c>
      <c r="V38" s="94">
        <v>92.38754325259515</v>
      </c>
    </row>
    <row r="39" spans="1:22" ht="15">
      <c r="A39" s="10" t="s">
        <v>660</v>
      </c>
      <c r="B39" s="58" t="s">
        <v>410</v>
      </c>
      <c r="C39" s="58" t="s">
        <v>446</v>
      </c>
      <c r="D39" s="13">
        <v>2226</v>
      </c>
      <c r="E39" s="13">
        <v>901.05</v>
      </c>
      <c r="F39" s="88">
        <v>8821.1</v>
      </c>
      <c r="G39" s="88">
        <v>20.2</v>
      </c>
      <c r="H39" s="12">
        <v>4.6</v>
      </c>
      <c r="I39" s="12">
        <v>3.7</v>
      </c>
      <c r="J39" s="88">
        <v>15.4</v>
      </c>
      <c r="K39" s="89">
        <v>42199</v>
      </c>
      <c r="L39" s="89">
        <v>42</v>
      </c>
      <c r="M39" s="90">
        <f t="shared" si="0"/>
        <v>0.0009952842484419063</v>
      </c>
      <c r="N39" s="91" t="s">
        <v>838</v>
      </c>
      <c r="O39" s="88">
        <v>57.1</v>
      </c>
      <c r="Q39" s="10" t="s">
        <v>660</v>
      </c>
      <c r="R39" s="58" t="s">
        <v>410</v>
      </c>
      <c r="S39" s="58" t="s">
        <v>446</v>
      </c>
      <c r="T39" s="13">
        <v>494.9</v>
      </c>
      <c r="U39" s="13">
        <v>85.9</v>
      </c>
      <c r="V39" s="94">
        <v>92.29019031592918</v>
      </c>
    </row>
    <row r="40" spans="1:22" ht="15">
      <c r="A40" s="10" t="s">
        <v>661</v>
      </c>
      <c r="B40" s="58" t="s">
        <v>410</v>
      </c>
      <c r="C40" s="58" t="s">
        <v>447</v>
      </c>
      <c r="D40" s="13">
        <v>2061</v>
      </c>
      <c r="E40" s="13">
        <v>677.63</v>
      </c>
      <c r="F40" s="88">
        <v>8015.3</v>
      </c>
      <c r="G40" s="88">
        <v>16.1</v>
      </c>
      <c r="H40" s="12">
        <v>4.6</v>
      </c>
      <c r="I40" s="12">
        <v>4.5</v>
      </c>
      <c r="J40" s="88">
        <v>18.8</v>
      </c>
      <c r="K40" s="89">
        <v>32668</v>
      </c>
      <c r="L40" s="89">
        <v>31</v>
      </c>
      <c r="M40" s="90">
        <f t="shared" si="0"/>
        <v>0.0009489408595567528</v>
      </c>
      <c r="N40" s="91" t="s">
        <v>839</v>
      </c>
      <c r="O40" s="88">
        <v>80</v>
      </c>
      <c r="Q40" s="10" t="s">
        <v>661</v>
      </c>
      <c r="R40" s="58" t="s">
        <v>410</v>
      </c>
      <c r="S40" s="58" t="s">
        <v>447</v>
      </c>
      <c r="T40" s="13">
        <v>477</v>
      </c>
      <c r="U40" s="13">
        <v>86</v>
      </c>
      <c r="V40" s="94">
        <v>92.18289085545723</v>
      </c>
    </row>
    <row r="41" spans="1:22" ht="15">
      <c r="A41" s="10" t="s">
        <v>662</v>
      </c>
      <c r="B41" s="58" t="s">
        <v>410</v>
      </c>
      <c r="C41" s="58" t="s">
        <v>448</v>
      </c>
      <c r="D41" s="13">
        <v>2534</v>
      </c>
      <c r="E41" s="13">
        <v>873.68</v>
      </c>
      <c r="F41" s="88">
        <v>9515.9</v>
      </c>
      <c r="G41" s="88">
        <v>20.2</v>
      </c>
      <c r="H41" s="12">
        <v>3.9</v>
      </c>
      <c r="I41" s="12">
        <v>3.5</v>
      </c>
      <c r="J41" s="88">
        <v>21.9</v>
      </c>
      <c r="K41" s="89">
        <v>21193</v>
      </c>
      <c r="L41" s="89">
        <v>15</v>
      </c>
      <c r="M41" s="90">
        <f t="shared" si="0"/>
        <v>0.0007077808710423253</v>
      </c>
      <c r="N41" s="91" t="s">
        <v>840</v>
      </c>
      <c r="O41" s="88">
        <v>50</v>
      </c>
      <c r="Q41" s="10" t="s">
        <v>662</v>
      </c>
      <c r="R41" s="58" t="s">
        <v>410</v>
      </c>
      <c r="S41" s="58" t="s">
        <v>448</v>
      </c>
      <c r="T41" s="13">
        <v>477.6</v>
      </c>
      <c r="U41" s="13">
        <v>87</v>
      </c>
      <c r="V41" s="94">
        <v>92.37810573510181</v>
      </c>
    </row>
    <row r="42" spans="1:22" ht="15">
      <c r="A42" s="10" t="s">
        <v>663</v>
      </c>
      <c r="B42" s="58" t="s">
        <v>410</v>
      </c>
      <c r="C42" s="58" t="s">
        <v>449</v>
      </c>
      <c r="D42" s="13">
        <v>1727</v>
      </c>
      <c r="E42" s="13">
        <v>882.5</v>
      </c>
      <c r="F42" s="88">
        <v>8252.5</v>
      </c>
      <c r="G42" s="88">
        <v>19.8</v>
      </c>
      <c r="H42" s="12">
        <v>4.4</v>
      </c>
      <c r="I42" s="12">
        <v>5.5</v>
      </c>
      <c r="J42" s="88">
        <v>16.9</v>
      </c>
      <c r="K42" s="89">
        <v>32926</v>
      </c>
      <c r="L42" s="89">
        <v>44</v>
      </c>
      <c r="M42" s="90">
        <f t="shared" si="0"/>
        <v>0.0013363299520136062</v>
      </c>
      <c r="N42" s="91" t="s">
        <v>841</v>
      </c>
      <c r="O42" s="88">
        <v>80</v>
      </c>
      <c r="Q42" s="10" t="s">
        <v>663</v>
      </c>
      <c r="R42" s="58" t="s">
        <v>410</v>
      </c>
      <c r="S42" s="58" t="s">
        <v>449</v>
      </c>
      <c r="T42" s="13">
        <v>503.2</v>
      </c>
      <c r="U42" s="13">
        <v>102.3</v>
      </c>
      <c r="V42" s="94">
        <v>92.26081657525899</v>
      </c>
    </row>
    <row r="43" spans="1:22" ht="15">
      <c r="A43" s="10" t="s">
        <v>664</v>
      </c>
      <c r="B43" s="58" t="s">
        <v>410</v>
      </c>
      <c r="C43" s="58" t="s">
        <v>450</v>
      </c>
      <c r="D43" s="13">
        <v>2153</v>
      </c>
      <c r="E43" s="13">
        <v>870.85</v>
      </c>
      <c r="F43" s="88">
        <v>9619.4</v>
      </c>
      <c r="G43" s="88">
        <v>19.5</v>
      </c>
      <c r="H43" s="12">
        <v>4.6</v>
      </c>
      <c r="I43" s="12">
        <v>5.4</v>
      </c>
      <c r="J43" s="88">
        <v>24.5</v>
      </c>
      <c r="K43" s="89">
        <v>28045</v>
      </c>
      <c r="L43" s="89">
        <v>12</v>
      </c>
      <c r="M43" s="90">
        <f t="shared" si="0"/>
        <v>0.0004278837582456766</v>
      </c>
      <c r="N43" s="91" t="s">
        <v>842</v>
      </c>
      <c r="O43" s="88">
        <v>20</v>
      </c>
      <c r="Q43" s="10" t="s">
        <v>664</v>
      </c>
      <c r="R43" s="58" t="s">
        <v>410</v>
      </c>
      <c r="S43" s="58" t="s">
        <v>450</v>
      </c>
      <c r="T43" s="13">
        <v>468.6</v>
      </c>
      <c r="U43" s="13">
        <v>84.4</v>
      </c>
      <c r="V43" s="94">
        <v>92.4037089871612</v>
      </c>
    </row>
    <row r="44" spans="1:22" ht="15">
      <c r="A44" s="10" t="s">
        <v>665</v>
      </c>
      <c r="B44" s="58" t="s">
        <v>410</v>
      </c>
      <c r="C44" s="58" t="s">
        <v>451</v>
      </c>
      <c r="D44" s="13">
        <v>1942</v>
      </c>
      <c r="E44" s="13">
        <v>785.43</v>
      </c>
      <c r="F44" s="88">
        <v>6214.2</v>
      </c>
      <c r="G44" s="88">
        <v>15</v>
      </c>
      <c r="H44" s="12">
        <v>3.7</v>
      </c>
      <c r="I44" s="12">
        <v>3.6</v>
      </c>
      <c r="J44" s="88">
        <v>11.4</v>
      </c>
      <c r="K44" s="89">
        <v>139722</v>
      </c>
      <c r="L44" s="89">
        <v>165</v>
      </c>
      <c r="M44" s="90">
        <f t="shared" si="0"/>
        <v>0.0011809163911195087</v>
      </c>
      <c r="N44" s="91" t="s">
        <v>843</v>
      </c>
      <c r="O44" s="88">
        <v>55.6</v>
      </c>
      <c r="Q44" s="10" t="s">
        <v>665</v>
      </c>
      <c r="R44" s="58" t="s">
        <v>410</v>
      </c>
      <c r="S44" s="58" t="s">
        <v>451</v>
      </c>
      <c r="T44" s="13">
        <v>461.7</v>
      </c>
      <c r="U44" s="13">
        <v>78.7</v>
      </c>
      <c r="V44" s="94">
        <v>92.20454447462596</v>
      </c>
    </row>
    <row r="45" spans="1:22" ht="15">
      <c r="A45" s="10" t="s">
        <v>666</v>
      </c>
      <c r="B45" s="58" t="s">
        <v>410</v>
      </c>
      <c r="C45" s="58" t="s">
        <v>452</v>
      </c>
      <c r="D45" s="13">
        <v>2022</v>
      </c>
      <c r="E45" s="13">
        <v>858.92</v>
      </c>
      <c r="F45" s="88">
        <v>8888.8</v>
      </c>
      <c r="G45" s="88">
        <v>16.7</v>
      </c>
      <c r="H45" s="12">
        <v>3.5</v>
      </c>
      <c r="I45" s="12">
        <v>4.1</v>
      </c>
      <c r="J45" s="88">
        <v>19</v>
      </c>
      <c r="K45" s="89">
        <v>37948</v>
      </c>
      <c r="L45" s="89">
        <v>37</v>
      </c>
      <c r="M45" s="90">
        <f t="shared" si="0"/>
        <v>0.0009750184462949299</v>
      </c>
      <c r="N45" s="91" t="s">
        <v>844</v>
      </c>
      <c r="O45" s="88">
        <v>33.3</v>
      </c>
      <c r="Q45" s="10" t="s">
        <v>666</v>
      </c>
      <c r="R45" s="58" t="s">
        <v>410</v>
      </c>
      <c r="S45" s="58" t="s">
        <v>452</v>
      </c>
      <c r="T45" s="13">
        <v>473.9</v>
      </c>
      <c r="U45" s="13">
        <v>67.2</v>
      </c>
      <c r="V45" s="94">
        <v>92.04614131434427</v>
      </c>
    </row>
    <row r="46" spans="1:22" ht="15">
      <c r="A46" s="10" t="s">
        <v>667</v>
      </c>
      <c r="B46" s="58" t="s">
        <v>410</v>
      </c>
      <c r="C46" s="58" t="s">
        <v>453</v>
      </c>
      <c r="D46" s="13">
        <v>2402</v>
      </c>
      <c r="E46" s="13">
        <v>734.07</v>
      </c>
      <c r="F46" s="88">
        <v>6836.2</v>
      </c>
      <c r="G46" s="88">
        <v>17.2</v>
      </c>
      <c r="H46" s="12">
        <v>3.2</v>
      </c>
      <c r="I46" s="12">
        <v>3.3</v>
      </c>
      <c r="J46" s="88">
        <v>20.1</v>
      </c>
      <c r="K46" s="89">
        <v>76444</v>
      </c>
      <c r="L46" s="89">
        <v>53</v>
      </c>
      <c r="M46" s="90">
        <f t="shared" si="0"/>
        <v>0.0006933179844068861</v>
      </c>
      <c r="N46" s="91" t="s">
        <v>845</v>
      </c>
      <c r="O46" s="88">
        <v>30.8</v>
      </c>
      <c r="Q46" s="10" t="s">
        <v>667</v>
      </c>
      <c r="R46" s="58" t="s">
        <v>410</v>
      </c>
      <c r="S46" s="58" t="s">
        <v>453</v>
      </c>
      <c r="T46" s="13">
        <v>439.2</v>
      </c>
      <c r="U46" s="13">
        <v>76</v>
      </c>
      <c r="V46" s="94">
        <v>92.38938053097345</v>
      </c>
    </row>
    <row r="47" spans="1:22" ht="15">
      <c r="A47" s="10" t="s">
        <v>668</v>
      </c>
      <c r="B47" s="58" t="s">
        <v>410</v>
      </c>
      <c r="C47" s="58" t="s">
        <v>669</v>
      </c>
      <c r="D47" s="13">
        <v>2836</v>
      </c>
      <c r="E47" s="13">
        <v>649.5</v>
      </c>
      <c r="F47" s="88">
        <v>5822</v>
      </c>
      <c r="G47" s="88">
        <v>15</v>
      </c>
      <c r="H47" s="12">
        <v>3.5</v>
      </c>
      <c r="I47" s="12">
        <v>3.4</v>
      </c>
      <c r="J47" s="88">
        <v>23.8</v>
      </c>
      <c r="K47" s="89">
        <v>37203</v>
      </c>
      <c r="L47" s="89">
        <v>21</v>
      </c>
      <c r="M47" s="90">
        <f t="shared" si="0"/>
        <v>0.000564470607209096</v>
      </c>
      <c r="N47" s="91" t="s">
        <v>846</v>
      </c>
      <c r="O47" s="88">
        <v>60</v>
      </c>
      <c r="Q47" s="10" t="s">
        <v>668</v>
      </c>
      <c r="R47" s="58" t="s">
        <v>410</v>
      </c>
      <c r="S47" s="58" t="s">
        <v>669</v>
      </c>
      <c r="T47" s="13">
        <v>384.7</v>
      </c>
      <c r="U47" s="13">
        <v>54.9</v>
      </c>
      <c r="V47" s="94">
        <v>92.13924459270419</v>
      </c>
    </row>
    <row r="48" spans="1:22" ht="15">
      <c r="A48" s="10" t="s">
        <v>670</v>
      </c>
      <c r="B48" s="58" t="s">
        <v>410</v>
      </c>
      <c r="C48" s="58" t="s">
        <v>455</v>
      </c>
      <c r="D48" s="13">
        <v>2162</v>
      </c>
      <c r="E48" s="13">
        <v>849.19</v>
      </c>
      <c r="F48" s="88">
        <v>9516.8</v>
      </c>
      <c r="G48" s="88">
        <v>17.4</v>
      </c>
      <c r="H48" s="12">
        <v>3.5</v>
      </c>
      <c r="I48" s="12">
        <v>3.4</v>
      </c>
      <c r="J48" s="88">
        <v>13.8</v>
      </c>
      <c r="K48" s="89">
        <v>493443</v>
      </c>
      <c r="L48" s="89">
        <v>425</v>
      </c>
      <c r="M48" s="90">
        <f t="shared" si="0"/>
        <v>0.0008612950229307134</v>
      </c>
      <c r="N48" s="91" t="s">
        <v>847</v>
      </c>
      <c r="O48" s="88">
        <v>96</v>
      </c>
      <c r="Q48" s="10" t="s">
        <v>670</v>
      </c>
      <c r="R48" s="58" t="s">
        <v>410</v>
      </c>
      <c r="S48" s="58" t="s">
        <v>455</v>
      </c>
      <c r="T48" s="13">
        <v>478.7</v>
      </c>
      <c r="U48" s="13">
        <v>76</v>
      </c>
      <c r="V48" s="94">
        <v>92.5354394491697</v>
      </c>
    </row>
    <row r="49" spans="1:22" ht="15">
      <c r="A49" s="10" t="s">
        <v>671</v>
      </c>
      <c r="B49" s="58" t="s">
        <v>410</v>
      </c>
      <c r="C49" s="58" t="s">
        <v>672</v>
      </c>
      <c r="D49" s="13">
        <v>2126</v>
      </c>
      <c r="E49" s="13">
        <v>858.99</v>
      </c>
      <c r="F49" s="88">
        <v>8740.5</v>
      </c>
      <c r="G49" s="88">
        <v>13.7</v>
      </c>
      <c r="H49" s="12">
        <v>3.2</v>
      </c>
      <c r="I49" s="12">
        <v>3.6</v>
      </c>
      <c r="J49" s="88">
        <v>20.6</v>
      </c>
      <c r="K49" s="89">
        <v>110754</v>
      </c>
      <c r="L49" s="89">
        <v>85</v>
      </c>
      <c r="M49" s="90">
        <f t="shared" si="0"/>
        <v>0.000767466637773805</v>
      </c>
      <c r="N49" s="91" t="s">
        <v>848</v>
      </c>
      <c r="O49" s="88">
        <v>55.6</v>
      </c>
      <c r="Q49" s="10" t="s">
        <v>671</v>
      </c>
      <c r="R49" s="58" t="s">
        <v>410</v>
      </c>
      <c r="S49" s="58" t="s">
        <v>672</v>
      </c>
      <c r="T49" s="13">
        <v>473.5</v>
      </c>
      <c r="U49" s="13">
        <v>81</v>
      </c>
      <c r="V49" s="94">
        <v>92.37248394776712</v>
      </c>
    </row>
    <row r="50" spans="1:22" ht="15">
      <c r="A50" s="10" t="s">
        <v>673</v>
      </c>
      <c r="B50" s="58" t="s">
        <v>410</v>
      </c>
      <c r="C50" s="58" t="s">
        <v>457</v>
      </c>
      <c r="D50" s="13">
        <v>1934</v>
      </c>
      <c r="E50" s="13">
        <v>828.71</v>
      </c>
      <c r="F50" s="88">
        <v>8664.6</v>
      </c>
      <c r="G50" s="88">
        <v>19.4</v>
      </c>
      <c r="H50" s="12">
        <v>3.5</v>
      </c>
      <c r="I50" s="12">
        <v>4.2</v>
      </c>
      <c r="J50" s="88">
        <v>20.8</v>
      </c>
      <c r="K50" s="89">
        <v>45856</v>
      </c>
      <c r="L50" s="89">
        <v>35</v>
      </c>
      <c r="M50" s="90">
        <f t="shared" si="0"/>
        <v>0.0007632588974180042</v>
      </c>
      <c r="N50" s="91" t="s">
        <v>849</v>
      </c>
      <c r="O50" s="88">
        <v>66.7</v>
      </c>
      <c r="Q50" s="10" t="s">
        <v>673</v>
      </c>
      <c r="R50" s="58" t="s">
        <v>410</v>
      </c>
      <c r="S50" s="58" t="s">
        <v>457</v>
      </c>
      <c r="T50" s="13">
        <v>450.8</v>
      </c>
      <c r="U50" s="13">
        <v>86.6</v>
      </c>
      <c r="V50" s="94">
        <v>92.43569359440681</v>
      </c>
    </row>
    <row r="51" spans="1:22" ht="15">
      <c r="A51" s="10" t="s">
        <v>674</v>
      </c>
      <c r="B51" s="58" t="s">
        <v>410</v>
      </c>
      <c r="C51" s="58" t="s">
        <v>458</v>
      </c>
      <c r="D51" s="13">
        <v>2021</v>
      </c>
      <c r="E51" s="13">
        <v>836.3</v>
      </c>
      <c r="F51" s="88">
        <v>8391.3</v>
      </c>
      <c r="G51" s="88">
        <v>18.8</v>
      </c>
      <c r="H51" s="12">
        <v>4</v>
      </c>
      <c r="I51" s="12">
        <v>5.1</v>
      </c>
      <c r="J51" s="88">
        <v>16.9</v>
      </c>
      <c r="K51" s="89">
        <v>131253</v>
      </c>
      <c r="L51" s="89">
        <v>131</v>
      </c>
      <c r="M51" s="90">
        <f t="shared" si="0"/>
        <v>0.0009980724250112378</v>
      </c>
      <c r="N51" s="91" t="s">
        <v>850</v>
      </c>
      <c r="O51" s="88">
        <v>69.2</v>
      </c>
      <c r="Q51" s="10" t="s">
        <v>674</v>
      </c>
      <c r="R51" s="58" t="s">
        <v>410</v>
      </c>
      <c r="S51" s="58" t="s">
        <v>458</v>
      </c>
      <c r="T51" s="13">
        <v>461.2</v>
      </c>
      <c r="U51" s="13">
        <v>87</v>
      </c>
      <c r="V51" s="94">
        <v>92.2882715720793</v>
      </c>
    </row>
    <row r="52" spans="1:22" ht="15">
      <c r="A52" s="10" t="s">
        <v>675</v>
      </c>
      <c r="B52" s="58" t="s">
        <v>410</v>
      </c>
      <c r="C52" s="58" t="s">
        <v>459</v>
      </c>
      <c r="D52" s="13">
        <v>2713</v>
      </c>
      <c r="E52" s="13">
        <v>846.49</v>
      </c>
      <c r="F52" s="88">
        <v>9158</v>
      </c>
      <c r="G52" s="88">
        <v>17.8</v>
      </c>
      <c r="H52" s="12">
        <v>3.6</v>
      </c>
      <c r="I52" s="12">
        <v>3.8</v>
      </c>
      <c r="J52" s="88">
        <v>11.7</v>
      </c>
      <c r="K52" s="89">
        <v>883107</v>
      </c>
      <c r="L52" s="89">
        <v>1466</v>
      </c>
      <c r="M52" s="90">
        <f t="shared" si="0"/>
        <v>0.0016600479896547078</v>
      </c>
      <c r="N52" s="91" t="s">
        <v>851</v>
      </c>
      <c r="O52" s="88">
        <v>89.2</v>
      </c>
      <c r="Q52" s="10" t="s">
        <v>675</v>
      </c>
      <c r="R52" s="58" t="s">
        <v>410</v>
      </c>
      <c r="S52" s="58" t="s">
        <v>459</v>
      </c>
      <c r="T52" s="13">
        <v>480.2</v>
      </c>
      <c r="U52" s="13">
        <v>91.5</v>
      </c>
      <c r="V52" s="94">
        <v>92.28060610191054</v>
      </c>
    </row>
    <row r="53" spans="1:22" ht="15">
      <c r="A53" s="10" t="s">
        <v>676</v>
      </c>
      <c r="B53" s="58" t="s">
        <v>410</v>
      </c>
      <c r="C53" s="58" t="s">
        <v>460</v>
      </c>
      <c r="D53" s="13">
        <v>2199</v>
      </c>
      <c r="E53" s="13">
        <v>822.49</v>
      </c>
      <c r="F53" s="88">
        <v>6774</v>
      </c>
      <c r="G53" s="88">
        <v>11.3</v>
      </c>
      <c r="H53" s="12">
        <v>3.4</v>
      </c>
      <c r="I53" s="12">
        <v>2.7</v>
      </c>
      <c r="J53" s="88">
        <v>23.6</v>
      </c>
      <c r="K53" s="89">
        <v>46687</v>
      </c>
      <c r="L53" s="89">
        <v>54</v>
      </c>
      <c r="M53" s="90">
        <f t="shared" si="0"/>
        <v>0.001156638893053741</v>
      </c>
      <c r="N53" s="91" t="s">
        <v>852</v>
      </c>
      <c r="O53" s="88">
        <v>66.7</v>
      </c>
      <c r="Q53" s="10" t="s">
        <v>676</v>
      </c>
      <c r="R53" s="58" t="s">
        <v>410</v>
      </c>
      <c r="S53" s="58" t="s">
        <v>460</v>
      </c>
      <c r="T53" s="13">
        <v>454.9</v>
      </c>
      <c r="U53" s="13">
        <v>66.7</v>
      </c>
      <c r="V53" s="94">
        <v>92.38048341861311</v>
      </c>
    </row>
    <row r="54" spans="1:22" ht="15">
      <c r="A54" s="10" t="s">
        <v>677</v>
      </c>
      <c r="B54" s="58" t="s">
        <v>410</v>
      </c>
      <c r="C54" s="58" t="s">
        <v>461</v>
      </c>
      <c r="D54" s="13">
        <v>2238</v>
      </c>
      <c r="E54" s="13">
        <v>693.64</v>
      </c>
      <c r="F54" s="88">
        <v>10486.2</v>
      </c>
      <c r="G54" s="88">
        <v>13.8</v>
      </c>
      <c r="H54" s="12">
        <v>4.3</v>
      </c>
      <c r="I54" s="12">
        <v>2.8</v>
      </c>
      <c r="J54" s="88">
        <v>35.1</v>
      </c>
      <c r="K54" s="89">
        <v>10014</v>
      </c>
      <c r="L54" s="89">
        <v>3</v>
      </c>
      <c r="M54" s="90">
        <f t="shared" si="0"/>
        <v>0.0002995805871779509</v>
      </c>
      <c r="N54" s="91" t="s">
        <v>853</v>
      </c>
      <c r="O54" s="88">
        <v>66.7</v>
      </c>
      <c r="Q54" s="10" t="s">
        <v>677</v>
      </c>
      <c r="R54" s="58" t="s">
        <v>410</v>
      </c>
      <c r="S54" s="58" t="s">
        <v>461</v>
      </c>
      <c r="T54" s="13">
        <v>480</v>
      </c>
      <c r="U54" s="13">
        <v>65.5</v>
      </c>
      <c r="V54" s="94">
        <v>92.68733072524827</v>
      </c>
    </row>
    <row r="55" spans="1:22" ht="15">
      <c r="A55" s="10" t="s">
        <v>678</v>
      </c>
      <c r="B55" s="58" t="s">
        <v>410</v>
      </c>
      <c r="C55" s="58" t="s">
        <v>462</v>
      </c>
      <c r="D55" s="13">
        <v>2213</v>
      </c>
      <c r="E55" s="13">
        <v>728.66</v>
      </c>
      <c r="F55" s="88">
        <v>7850.3</v>
      </c>
      <c r="G55" s="88">
        <v>16</v>
      </c>
      <c r="H55" s="12">
        <v>4.4</v>
      </c>
      <c r="I55" s="12">
        <v>3.8</v>
      </c>
      <c r="J55" s="88">
        <v>24.9</v>
      </c>
      <c r="K55" s="89">
        <v>36214</v>
      </c>
      <c r="L55" s="89">
        <v>19</v>
      </c>
      <c r="M55" s="90">
        <f t="shared" si="0"/>
        <v>0.0005246589716684155</v>
      </c>
      <c r="N55" s="91" t="s">
        <v>854</v>
      </c>
      <c r="O55" s="88">
        <v>57.1</v>
      </c>
      <c r="Q55" s="10" t="s">
        <v>678</v>
      </c>
      <c r="R55" s="58" t="s">
        <v>410</v>
      </c>
      <c r="S55" s="58" t="s">
        <v>462</v>
      </c>
      <c r="T55" s="13">
        <v>460.4</v>
      </c>
      <c r="U55" s="13">
        <v>91.8</v>
      </c>
      <c r="V55" s="94">
        <v>92.32723156354399</v>
      </c>
    </row>
    <row r="56" spans="1:22" ht="15">
      <c r="A56" s="10" t="s">
        <v>679</v>
      </c>
      <c r="B56" s="58" t="s">
        <v>410</v>
      </c>
      <c r="C56" s="58" t="s">
        <v>463</v>
      </c>
      <c r="D56" s="13">
        <v>1245</v>
      </c>
      <c r="E56" s="13">
        <v>706.03</v>
      </c>
      <c r="F56" s="88">
        <v>6374.1</v>
      </c>
      <c r="G56" s="88">
        <v>14</v>
      </c>
      <c r="H56" s="12">
        <v>3.5</v>
      </c>
      <c r="I56" s="12">
        <v>4</v>
      </c>
      <c r="J56" s="88">
        <v>8.7</v>
      </c>
      <c r="K56" s="89">
        <v>129239</v>
      </c>
      <c r="L56" s="89">
        <v>148</v>
      </c>
      <c r="M56" s="90">
        <f t="shared" si="0"/>
        <v>0.0011451651591237939</v>
      </c>
      <c r="N56" s="91" t="s">
        <v>855</v>
      </c>
      <c r="O56" s="88">
        <v>50</v>
      </c>
      <c r="Q56" s="10" t="s">
        <v>679</v>
      </c>
      <c r="R56" s="58" t="s">
        <v>410</v>
      </c>
      <c r="S56" s="58" t="s">
        <v>463</v>
      </c>
      <c r="T56" s="13">
        <v>464.6</v>
      </c>
      <c r="U56" s="13">
        <v>66.4</v>
      </c>
      <c r="V56" s="94">
        <v>90.86610022326965</v>
      </c>
    </row>
    <row r="57" spans="1:22" ht="15">
      <c r="A57" s="10" t="s">
        <v>680</v>
      </c>
      <c r="B57" s="58" t="s">
        <v>410</v>
      </c>
      <c r="C57" s="58" t="s">
        <v>464</v>
      </c>
      <c r="D57" s="13">
        <v>2056</v>
      </c>
      <c r="E57" s="13">
        <v>868.52</v>
      </c>
      <c r="F57" s="88">
        <v>8614.4</v>
      </c>
      <c r="G57" s="88">
        <v>16</v>
      </c>
      <c r="H57" s="12">
        <v>3.8</v>
      </c>
      <c r="I57" s="12">
        <v>3.6</v>
      </c>
      <c r="J57" s="88">
        <v>28.1</v>
      </c>
      <c r="K57" s="89">
        <v>37857</v>
      </c>
      <c r="L57" s="89">
        <v>32</v>
      </c>
      <c r="M57" s="90">
        <f t="shared" si="0"/>
        <v>0.0008452862086272023</v>
      </c>
      <c r="N57" s="91" t="s">
        <v>856</v>
      </c>
      <c r="O57" s="88">
        <v>22.2</v>
      </c>
      <c r="Q57" s="10" t="s">
        <v>680</v>
      </c>
      <c r="R57" s="58" t="s">
        <v>410</v>
      </c>
      <c r="S57" s="58" t="s">
        <v>464</v>
      </c>
      <c r="T57" s="13">
        <v>413.2</v>
      </c>
      <c r="U57" s="13">
        <v>75.4</v>
      </c>
      <c r="V57" s="94">
        <v>92.31583123925407</v>
      </c>
    </row>
    <row r="58" spans="1:22" ht="15">
      <c r="A58" s="10" t="s">
        <v>681</v>
      </c>
      <c r="B58" s="58" t="s">
        <v>410</v>
      </c>
      <c r="C58" s="58" t="s">
        <v>465</v>
      </c>
      <c r="D58" s="13">
        <v>1965</v>
      </c>
      <c r="E58" s="13">
        <v>933.85</v>
      </c>
      <c r="F58" s="88">
        <v>7093.7</v>
      </c>
      <c r="G58" s="88">
        <v>16.1</v>
      </c>
      <c r="H58" s="12">
        <v>3.4</v>
      </c>
      <c r="I58" s="12">
        <v>3.5</v>
      </c>
      <c r="J58" s="88">
        <v>21.2</v>
      </c>
      <c r="K58" s="89">
        <v>70980</v>
      </c>
      <c r="L58" s="89">
        <v>44</v>
      </c>
      <c r="M58" s="90">
        <f t="shared" si="0"/>
        <v>0.0006198929275852353</v>
      </c>
      <c r="N58" s="91" t="s">
        <v>857</v>
      </c>
      <c r="O58" s="88">
        <v>83.3</v>
      </c>
      <c r="Q58" s="10" t="s">
        <v>681</v>
      </c>
      <c r="R58" s="58" t="s">
        <v>410</v>
      </c>
      <c r="S58" s="58" t="s">
        <v>465</v>
      </c>
      <c r="T58" s="13">
        <v>498.2</v>
      </c>
      <c r="U58" s="13">
        <v>93.1</v>
      </c>
      <c r="V58" s="94">
        <v>92.55957434765382</v>
      </c>
    </row>
    <row r="59" spans="1:22" ht="15">
      <c r="A59" s="10" t="s">
        <v>682</v>
      </c>
      <c r="B59" s="58" t="s">
        <v>410</v>
      </c>
      <c r="C59" s="58" t="s">
        <v>466</v>
      </c>
      <c r="D59" s="13">
        <v>1554</v>
      </c>
      <c r="E59" s="13">
        <v>868.55</v>
      </c>
      <c r="F59" s="88">
        <v>8892.9</v>
      </c>
      <c r="G59" s="88">
        <v>19.3</v>
      </c>
      <c r="H59" s="12">
        <v>3</v>
      </c>
      <c r="I59" s="12">
        <v>2.7</v>
      </c>
      <c r="J59" s="88">
        <v>31.3</v>
      </c>
      <c r="K59" s="89">
        <v>13920</v>
      </c>
      <c r="L59" s="89">
        <v>2</v>
      </c>
      <c r="M59" s="90">
        <f t="shared" si="0"/>
        <v>0.00014367816091954023</v>
      </c>
      <c r="N59" s="91" t="s">
        <v>858</v>
      </c>
      <c r="O59" s="88">
        <v>60</v>
      </c>
      <c r="Q59" s="10" t="s">
        <v>682</v>
      </c>
      <c r="R59" s="58" t="s">
        <v>410</v>
      </c>
      <c r="S59" s="58" t="s">
        <v>466</v>
      </c>
      <c r="T59" s="13">
        <v>516.3</v>
      </c>
      <c r="U59" s="13">
        <v>92.1</v>
      </c>
      <c r="V59" s="94">
        <v>92.51417498026268</v>
      </c>
    </row>
    <row r="60" spans="1:22" ht="15">
      <c r="A60" s="10" t="s">
        <v>683</v>
      </c>
      <c r="B60" s="58" t="s">
        <v>410</v>
      </c>
      <c r="C60" s="58" t="s">
        <v>467</v>
      </c>
      <c r="D60" s="13">
        <v>2546</v>
      </c>
      <c r="E60" s="13">
        <v>878.43</v>
      </c>
      <c r="F60" s="88">
        <v>7589.4</v>
      </c>
      <c r="G60" s="88">
        <v>19.2</v>
      </c>
      <c r="H60" s="12">
        <v>3.1</v>
      </c>
      <c r="I60" s="12">
        <v>2.7</v>
      </c>
      <c r="J60" s="88">
        <v>21.5</v>
      </c>
      <c r="K60" s="89">
        <v>47886</v>
      </c>
      <c r="L60" s="89">
        <v>32</v>
      </c>
      <c r="M60" s="90">
        <f t="shared" si="0"/>
        <v>0.0006682537693689178</v>
      </c>
      <c r="N60" s="91" t="s">
        <v>859</v>
      </c>
      <c r="O60" s="88">
        <v>44.4</v>
      </c>
      <c r="Q60" s="10" t="s">
        <v>683</v>
      </c>
      <c r="R60" s="58" t="s">
        <v>410</v>
      </c>
      <c r="S60" s="58" t="s">
        <v>467</v>
      </c>
      <c r="T60" s="13">
        <v>443.6</v>
      </c>
      <c r="U60" s="13">
        <v>74.7</v>
      </c>
      <c r="V60" s="94">
        <v>92.32999306737253</v>
      </c>
    </row>
    <row r="61" spans="1:22" ht="15">
      <c r="A61" s="10" t="s">
        <v>684</v>
      </c>
      <c r="B61" s="58" t="s">
        <v>410</v>
      </c>
      <c r="C61" s="58" t="s">
        <v>468</v>
      </c>
      <c r="D61" s="13">
        <v>1887</v>
      </c>
      <c r="E61" s="13">
        <v>739.85</v>
      </c>
      <c r="F61" s="88">
        <v>7072</v>
      </c>
      <c r="G61" s="88"/>
      <c r="H61" s="12"/>
      <c r="I61" s="12"/>
      <c r="J61" s="88">
        <v>22.3</v>
      </c>
      <c r="K61" s="89">
        <v>5886</v>
      </c>
      <c r="L61" s="89">
        <v>0</v>
      </c>
      <c r="M61" s="90">
        <f t="shared" si="0"/>
        <v>0</v>
      </c>
      <c r="N61" s="91" t="s">
        <v>860</v>
      </c>
      <c r="O61" s="88">
        <v>100</v>
      </c>
      <c r="Q61" s="10" t="s">
        <v>684</v>
      </c>
      <c r="R61" s="58" t="s">
        <v>410</v>
      </c>
      <c r="S61" s="58" t="s">
        <v>468</v>
      </c>
      <c r="T61" s="13">
        <v>453.1</v>
      </c>
      <c r="U61" s="13">
        <v>105.4</v>
      </c>
      <c r="V61" s="94">
        <v>92.49956694959293</v>
      </c>
    </row>
    <row r="62" spans="1:22" ht="15">
      <c r="A62" s="10" t="s">
        <v>685</v>
      </c>
      <c r="B62" s="58" t="s">
        <v>410</v>
      </c>
      <c r="C62" s="58" t="s">
        <v>469</v>
      </c>
      <c r="D62" s="13">
        <v>2068</v>
      </c>
      <c r="E62" s="13">
        <v>782.6</v>
      </c>
      <c r="F62" s="88">
        <v>7201.4</v>
      </c>
      <c r="G62" s="88">
        <v>25.6</v>
      </c>
      <c r="H62" s="12">
        <v>4.6</v>
      </c>
      <c r="I62" s="12">
        <v>4.8</v>
      </c>
      <c r="J62" s="88">
        <v>24.9</v>
      </c>
      <c r="K62" s="89">
        <v>19535</v>
      </c>
      <c r="L62" s="89">
        <v>21</v>
      </c>
      <c r="M62" s="90">
        <f t="shared" si="0"/>
        <v>0.0010749936012285641</v>
      </c>
      <c r="N62" s="91" t="s">
        <v>861</v>
      </c>
      <c r="O62" s="88">
        <v>75</v>
      </c>
      <c r="Q62" s="10" t="s">
        <v>685</v>
      </c>
      <c r="R62" s="58" t="s">
        <v>410</v>
      </c>
      <c r="S62" s="58" t="s">
        <v>469</v>
      </c>
      <c r="T62" s="13">
        <v>435.3</v>
      </c>
      <c r="U62" s="13">
        <v>74.7</v>
      </c>
      <c r="V62" s="94">
        <v>92.38158499821164</v>
      </c>
    </row>
    <row r="63" spans="1:22" ht="15">
      <c r="A63" s="10" t="s">
        <v>686</v>
      </c>
      <c r="B63" s="58" t="s">
        <v>410</v>
      </c>
      <c r="C63" s="58" t="s">
        <v>470</v>
      </c>
      <c r="D63" s="13">
        <v>1696</v>
      </c>
      <c r="E63" s="13">
        <v>960.88</v>
      </c>
      <c r="F63" s="88">
        <v>7727.9</v>
      </c>
      <c r="G63" s="88">
        <v>14.9</v>
      </c>
      <c r="H63" s="12">
        <v>4</v>
      </c>
      <c r="I63" s="12">
        <v>2.9</v>
      </c>
      <c r="J63" s="88">
        <v>21.7</v>
      </c>
      <c r="K63" s="89">
        <v>22375</v>
      </c>
      <c r="L63" s="89">
        <v>6</v>
      </c>
      <c r="M63" s="90">
        <f t="shared" si="0"/>
        <v>0.0002681564245810056</v>
      </c>
      <c r="N63" s="91" t="s">
        <v>862</v>
      </c>
      <c r="O63" s="88">
        <v>16.7</v>
      </c>
      <c r="Q63" s="10" t="s">
        <v>686</v>
      </c>
      <c r="R63" s="58" t="s">
        <v>410</v>
      </c>
      <c r="S63" s="58" t="s">
        <v>470</v>
      </c>
      <c r="T63" s="13">
        <v>472.8</v>
      </c>
      <c r="U63" s="13">
        <v>104.4</v>
      </c>
      <c r="V63" s="94">
        <v>92.46927374301676</v>
      </c>
    </row>
    <row r="64" spans="1:22" ht="15">
      <c r="A64" s="10" t="s">
        <v>687</v>
      </c>
      <c r="B64" s="58" t="s">
        <v>410</v>
      </c>
      <c r="C64" s="58" t="s">
        <v>471</v>
      </c>
      <c r="D64" s="13">
        <v>1651</v>
      </c>
      <c r="E64" s="13">
        <v>772.09</v>
      </c>
      <c r="F64" s="88">
        <v>9190.9</v>
      </c>
      <c r="G64" s="88">
        <v>16.1</v>
      </c>
      <c r="H64" s="12">
        <v>4.7</v>
      </c>
      <c r="I64" s="12">
        <v>3</v>
      </c>
      <c r="J64" s="88">
        <v>28.9</v>
      </c>
      <c r="K64" s="89">
        <v>17117</v>
      </c>
      <c r="L64" s="89">
        <v>9</v>
      </c>
      <c r="M64" s="90">
        <f t="shared" si="0"/>
        <v>0.0005257930712157504</v>
      </c>
      <c r="N64" s="91" t="s">
        <v>863</v>
      </c>
      <c r="O64" s="88">
        <v>40</v>
      </c>
      <c r="Q64" s="10" t="s">
        <v>687</v>
      </c>
      <c r="R64" s="58" t="s">
        <v>410</v>
      </c>
      <c r="S64" s="58" t="s">
        <v>471</v>
      </c>
      <c r="T64" s="13">
        <v>394.5</v>
      </c>
      <c r="U64" s="13">
        <v>79.5</v>
      </c>
      <c r="V64" s="94">
        <v>92.29244402985074</v>
      </c>
    </row>
    <row r="65" spans="1:22" ht="15">
      <c r="A65" s="10" t="s">
        <v>688</v>
      </c>
      <c r="B65" s="58" t="s">
        <v>410</v>
      </c>
      <c r="C65" s="58" t="s">
        <v>472</v>
      </c>
      <c r="D65" s="13">
        <v>2133</v>
      </c>
      <c r="E65" s="13">
        <v>813.69</v>
      </c>
      <c r="F65" s="88">
        <v>8000.2</v>
      </c>
      <c r="G65" s="88">
        <v>19.7</v>
      </c>
      <c r="H65" s="12">
        <v>5</v>
      </c>
      <c r="I65" s="12">
        <v>4.2</v>
      </c>
      <c r="J65" s="88">
        <v>24.2</v>
      </c>
      <c r="K65" s="89">
        <v>18862</v>
      </c>
      <c r="L65" s="89">
        <v>19</v>
      </c>
      <c r="M65" s="90">
        <f t="shared" si="0"/>
        <v>0.0010073162973173577</v>
      </c>
      <c r="N65" s="91" t="s">
        <v>864</v>
      </c>
      <c r="O65" s="88">
        <v>12.5</v>
      </c>
      <c r="Q65" s="10" t="s">
        <v>688</v>
      </c>
      <c r="R65" s="58" t="s">
        <v>410</v>
      </c>
      <c r="S65" s="58" t="s">
        <v>472</v>
      </c>
      <c r="T65" s="13">
        <v>430.5</v>
      </c>
      <c r="U65" s="13">
        <v>88.1</v>
      </c>
      <c r="V65" s="94">
        <v>92.18659200169053</v>
      </c>
    </row>
    <row r="66" spans="1:22" ht="15">
      <c r="A66" s="10" t="s">
        <v>689</v>
      </c>
      <c r="B66" s="58" t="s">
        <v>410</v>
      </c>
      <c r="C66" s="58" t="s">
        <v>473</v>
      </c>
      <c r="D66" s="13">
        <v>2148</v>
      </c>
      <c r="E66" s="13">
        <v>962.92</v>
      </c>
      <c r="F66" s="88">
        <v>9919.6</v>
      </c>
      <c r="G66" s="88">
        <v>22.1</v>
      </c>
      <c r="H66" s="12">
        <v>4.5</v>
      </c>
      <c r="I66" s="12">
        <v>4.8</v>
      </c>
      <c r="J66" s="88">
        <v>34.9</v>
      </c>
      <c r="K66" s="89">
        <v>12523</v>
      </c>
      <c r="L66" s="89">
        <v>4</v>
      </c>
      <c r="M66" s="90">
        <f t="shared" si="0"/>
        <v>0.0003194122814022199</v>
      </c>
      <c r="N66" s="91" t="s">
        <v>865</v>
      </c>
      <c r="O66" s="88">
        <v>40</v>
      </c>
      <c r="Q66" s="10" t="s">
        <v>689</v>
      </c>
      <c r="R66" s="58" t="s">
        <v>410</v>
      </c>
      <c r="S66" s="58" t="s">
        <v>473</v>
      </c>
      <c r="T66" s="13">
        <v>407.7</v>
      </c>
      <c r="U66" s="13">
        <v>86</v>
      </c>
      <c r="V66" s="94">
        <v>92.4496777786618</v>
      </c>
    </row>
    <row r="67" spans="1:22" ht="15">
      <c r="A67" s="10" t="s">
        <v>690</v>
      </c>
      <c r="B67" s="58" t="s">
        <v>410</v>
      </c>
      <c r="C67" s="58" t="s">
        <v>474</v>
      </c>
      <c r="D67" s="13">
        <v>1663</v>
      </c>
      <c r="E67" s="13">
        <v>800.57</v>
      </c>
      <c r="F67" s="88">
        <v>6516.6</v>
      </c>
      <c r="G67" s="88">
        <v>12.7</v>
      </c>
      <c r="H67" s="12">
        <v>3.6</v>
      </c>
      <c r="I67" s="12">
        <v>3.6</v>
      </c>
      <c r="J67" s="88">
        <v>14.9</v>
      </c>
      <c r="K67" s="89">
        <v>162300</v>
      </c>
      <c r="L67" s="89">
        <v>135</v>
      </c>
      <c r="M67" s="90">
        <f t="shared" si="0"/>
        <v>0.0008317929759704252</v>
      </c>
      <c r="N67" s="91" t="s">
        <v>866</v>
      </c>
      <c r="O67" s="88">
        <v>83.3</v>
      </c>
      <c r="Q67" s="10" t="s">
        <v>690</v>
      </c>
      <c r="R67" s="58" t="s">
        <v>410</v>
      </c>
      <c r="S67" s="58" t="s">
        <v>474</v>
      </c>
      <c r="T67" s="13">
        <v>480.8</v>
      </c>
      <c r="U67" s="13">
        <v>74</v>
      </c>
      <c r="V67" s="94">
        <v>92.45842607950377</v>
      </c>
    </row>
    <row r="68" spans="1:22" ht="15">
      <c r="A68" s="10" t="s">
        <v>691</v>
      </c>
      <c r="B68" s="58" t="s">
        <v>410</v>
      </c>
      <c r="C68" s="58" t="s">
        <v>475</v>
      </c>
      <c r="D68" s="13">
        <v>1719</v>
      </c>
      <c r="E68" s="13">
        <v>834.26</v>
      </c>
      <c r="F68" s="88">
        <v>7851</v>
      </c>
      <c r="G68" s="88">
        <v>16.4</v>
      </c>
      <c r="H68" s="12">
        <v>3.6</v>
      </c>
      <c r="I68" s="12">
        <v>2.4</v>
      </c>
      <c r="J68" s="88">
        <v>18.8</v>
      </c>
      <c r="K68" s="89">
        <v>26125</v>
      </c>
      <c r="L68" s="89">
        <v>15</v>
      </c>
      <c r="M68" s="90">
        <f aca="true" t="shared" si="1" ref="M68:M95">L68/K68</f>
        <v>0.0005741626794258373</v>
      </c>
      <c r="N68" s="91" t="s">
        <v>867</v>
      </c>
      <c r="O68" s="88">
        <v>33.3</v>
      </c>
      <c r="Q68" s="10" t="s">
        <v>691</v>
      </c>
      <c r="R68" s="58" t="s">
        <v>410</v>
      </c>
      <c r="S68" s="58" t="s">
        <v>475</v>
      </c>
      <c r="T68" s="13">
        <v>386.7</v>
      </c>
      <c r="U68" s="13">
        <v>76.4</v>
      </c>
      <c r="V68" s="94">
        <v>92.8716591893861</v>
      </c>
    </row>
    <row r="69" spans="1:22" ht="15">
      <c r="A69" s="10" t="s">
        <v>692</v>
      </c>
      <c r="B69" s="58" t="s">
        <v>410</v>
      </c>
      <c r="C69" s="58" t="s">
        <v>476</v>
      </c>
      <c r="D69" s="13">
        <v>2085</v>
      </c>
      <c r="E69" s="13">
        <v>888.9</v>
      </c>
      <c r="F69" s="88">
        <v>9591.9</v>
      </c>
      <c r="G69" s="88">
        <v>28.1</v>
      </c>
      <c r="H69" s="12">
        <v>4.4</v>
      </c>
      <c r="I69" s="12">
        <v>3.3</v>
      </c>
      <c r="J69" s="88">
        <v>23.9</v>
      </c>
      <c r="K69" s="89">
        <v>13724</v>
      </c>
      <c r="L69" s="89">
        <v>12</v>
      </c>
      <c r="M69" s="90">
        <f t="shared" si="1"/>
        <v>0.0008743806470416788</v>
      </c>
      <c r="N69" s="91" t="s">
        <v>868</v>
      </c>
      <c r="O69" s="88">
        <v>40</v>
      </c>
      <c r="Q69" s="10" t="s">
        <v>692</v>
      </c>
      <c r="R69" s="58" t="s">
        <v>410</v>
      </c>
      <c r="S69" s="58" t="s">
        <v>476</v>
      </c>
      <c r="T69" s="13">
        <v>469.1</v>
      </c>
      <c r="U69" s="13">
        <v>71</v>
      </c>
      <c r="V69" s="94">
        <v>92.40081680280046</v>
      </c>
    </row>
    <row r="70" spans="1:22" ht="15">
      <c r="A70" s="10" t="s">
        <v>693</v>
      </c>
      <c r="B70" s="58" t="s">
        <v>410</v>
      </c>
      <c r="C70" s="58" t="s">
        <v>477</v>
      </c>
      <c r="D70" s="13">
        <v>1505</v>
      </c>
      <c r="E70" s="13">
        <v>873.32</v>
      </c>
      <c r="F70" s="88">
        <v>6599.9</v>
      </c>
      <c r="G70" s="88">
        <v>15.3</v>
      </c>
      <c r="H70" s="12">
        <v>2.5</v>
      </c>
      <c r="I70" s="12">
        <v>2.8</v>
      </c>
      <c r="J70" s="88">
        <v>19.5</v>
      </c>
      <c r="K70" s="89">
        <v>37138</v>
      </c>
      <c r="L70" s="89">
        <v>27</v>
      </c>
      <c r="M70" s="90">
        <f t="shared" si="1"/>
        <v>0.000727018148527115</v>
      </c>
      <c r="N70" s="91" t="s">
        <v>869</v>
      </c>
      <c r="O70" s="88">
        <v>25</v>
      </c>
      <c r="Q70" s="10" t="s">
        <v>693</v>
      </c>
      <c r="R70" s="58" t="s">
        <v>410</v>
      </c>
      <c r="S70" s="58" t="s">
        <v>477</v>
      </c>
      <c r="T70" s="13">
        <v>518.3</v>
      </c>
      <c r="U70" s="13">
        <v>112</v>
      </c>
      <c r="V70" s="94">
        <v>91.86994056423634</v>
      </c>
    </row>
    <row r="71" spans="1:22" ht="15">
      <c r="A71" s="10" t="s">
        <v>694</v>
      </c>
      <c r="B71" s="58" t="s">
        <v>410</v>
      </c>
      <c r="C71" s="58" t="s">
        <v>478</v>
      </c>
      <c r="D71" s="13">
        <v>1894</v>
      </c>
      <c r="E71" s="13">
        <v>879.16</v>
      </c>
      <c r="F71" s="88">
        <v>7509.4</v>
      </c>
      <c r="G71" s="88">
        <v>21.2</v>
      </c>
      <c r="H71" s="12">
        <v>4.4</v>
      </c>
      <c r="I71" s="12">
        <v>2.9</v>
      </c>
      <c r="J71" s="88">
        <v>21.1</v>
      </c>
      <c r="K71" s="89">
        <v>25821</v>
      </c>
      <c r="L71" s="89">
        <v>14</v>
      </c>
      <c r="M71" s="90">
        <f t="shared" si="1"/>
        <v>0.0005421943379419852</v>
      </c>
      <c r="N71" s="91" t="s">
        <v>870</v>
      </c>
      <c r="O71" s="88">
        <v>50</v>
      </c>
      <c r="Q71" s="10" t="s">
        <v>694</v>
      </c>
      <c r="R71" s="58" t="s">
        <v>410</v>
      </c>
      <c r="S71" s="58" t="s">
        <v>478</v>
      </c>
      <c r="T71" s="13">
        <v>483.4</v>
      </c>
      <c r="U71" s="13">
        <v>85.9</v>
      </c>
      <c r="V71" s="94">
        <v>92.5545521491415</v>
      </c>
    </row>
    <row r="72" spans="1:22" ht="15">
      <c r="A72" s="10" t="s">
        <v>695</v>
      </c>
      <c r="B72" s="58" t="s">
        <v>410</v>
      </c>
      <c r="C72" s="58" t="s">
        <v>479</v>
      </c>
      <c r="D72" s="13">
        <v>2257</v>
      </c>
      <c r="E72" s="13">
        <v>828.55</v>
      </c>
      <c r="F72" s="88">
        <v>7563.2</v>
      </c>
      <c r="G72" s="88">
        <v>16</v>
      </c>
      <c r="H72" s="12">
        <v>3.1</v>
      </c>
      <c r="I72" s="12">
        <v>3.1</v>
      </c>
      <c r="J72" s="88">
        <v>14.2</v>
      </c>
      <c r="K72" s="89">
        <v>27432</v>
      </c>
      <c r="L72" s="89">
        <v>8</v>
      </c>
      <c r="M72" s="90">
        <f t="shared" si="1"/>
        <v>0.00029163021289005544</v>
      </c>
      <c r="N72" s="91" t="s">
        <v>871</v>
      </c>
      <c r="O72" s="88">
        <v>71.4</v>
      </c>
      <c r="Q72" s="10" t="s">
        <v>695</v>
      </c>
      <c r="R72" s="58" t="s">
        <v>410</v>
      </c>
      <c r="S72" s="58" t="s">
        <v>479</v>
      </c>
      <c r="T72" s="13">
        <v>511.5</v>
      </c>
      <c r="U72" s="13">
        <v>100</v>
      </c>
      <c r="V72" s="94">
        <v>92.37226277372262</v>
      </c>
    </row>
    <row r="73" spans="1:22" ht="15">
      <c r="A73" s="10" t="s">
        <v>696</v>
      </c>
      <c r="B73" s="58" t="s">
        <v>410</v>
      </c>
      <c r="C73" s="58" t="s">
        <v>480</v>
      </c>
      <c r="D73" s="13">
        <v>2282</v>
      </c>
      <c r="E73" s="13">
        <v>749.12</v>
      </c>
      <c r="F73" s="88">
        <v>6891.5</v>
      </c>
      <c r="G73" s="88"/>
      <c r="H73" s="12">
        <v>3.7</v>
      </c>
      <c r="I73" s="12">
        <v>3.8</v>
      </c>
      <c r="J73" s="88">
        <v>23.3</v>
      </c>
      <c r="K73" s="89">
        <v>17266</v>
      </c>
      <c r="L73" s="89">
        <v>11</v>
      </c>
      <c r="M73" s="90">
        <f t="shared" si="1"/>
        <v>0.0006370902351442141</v>
      </c>
      <c r="N73" s="91" t="s">
        <v>872</v>
      </c>
      <c r="O73" s="88">
        <v>28.6</v>
      </c>
      <c r="Q73" s="10" t="s">
        <v>696</v>
      </c>
      <c r="R73" s="58" t="s">
        <v>410</v>
      </c>
      <c r="S73" s="58" t="s">
        <v>480</v>
      </c>
      <c r="T73" s="13">
        <v>473.2</v>
      </c>
      <c r="U73" s="13">
        <v>94.3</v>
      </c>
      <c r="V73" s="94">
        <v>92.55940336474534</v>
      </c>
    </row>
    <row r="74" spans="1:22" ht="15">
      <c r="A74" s="10" t="s">
        <v>697</v>
      </c>
      <c r="B74" s="58" t="s">
        <v>410</v>
      </c>
      <c r="C74" s="58" t="s">
        <v>481</v>
      </c>
      <c r="D74" s="13">
        <v>2214</v>
      </c>
      <c r="E74" s="13">
        <v>753.74</v>
      </c>
      <c r="F74" s="88">
        <v>7579.4</v>
      </c>
      <c r="G74" s="88">
        <v>14.2</v>
      </c>
      <c r="H74" s="12">
        <v>3.4</v>
      </c>
      <c r="I74" s="12">
        <v>3.6</v>
      </c>
      <c r="J74" s="88">
        <v>12.1</v>
      </c>
      <c r="K74" s="89">
        <v>267707</v>
      </c>
      <c r="L74" s="89">
        <v>397</v>
      </c>
      <c r="M74" s="90">
        <f t="shared" si="1"/>
        <v>0.0014829645844150509</v>
      </c>
      <c r="N74" s="91" t="s">
        <v>873</v>
      </c>
      <c r="O74" s="88">
        <v>88.9</v>
      </c>
      <c r="Q74" s="10" t="s">
        <v>697</v>
      </c>
      <c r="R74" s="58" t="s">
        <v>410</v>
      </c>
      <c r="S74" s="58" t="s">
        <v>481</v>
      </c>
      <c r="T74" s="13">
        <v>493.1</v>
      </c>
      <c r="U74" s="13">
        <v>75.8</v>
      </c>
      <c r="V74" s="94">
        <v>92.29413529323534</v>
      </c>
    </row>
    <row r="75" spans="1:22" ht="15">
      <c r="A75" s="10" t="s">
        <v>698</v>
      </c>
      <c r="B75" s="58" t="s">
        <v>410</v>
      </c>
      <c r="C75" s="58" t="s">
        <v>482</v>
      </c>
      <c r="D75" s="13">
        <v>2239</v>
      </c>
      <c r="E75" s="13">
        <v>1038.54</v>
      </c>
      <c r="F75" s="88">
        <v>11021.1</v>
      </c>
      <c r="G75" s="88">
        <v>26.4</v>
      </c>
      <c r="H75" s="12">
        <v>5.7</v>
      </c>
      <c r="I75" s="12">
        <v>5.5</v>
      </c>
      <c r="J75" s="88">
        <v>26.8</v>
      </c>
      <c r="K75" s="89">
        <v>23624</v>
      </c>
      <c r="L75" s="89">
        <v>23</v>
      </c>
      <c r="M75" s="90">
        <f t="shared" si="1"/>
        <v>0.0009735861835421606</v>
      </c>
      <c r="N75" s="91" t="s">
        <v>874</v>
      </c>
      <c r="O75" s="88">
        <v>75</v>
      </c>
      <c r="Q75" s="10" t="s">
        <v>698</v>
      </c>
      <c r="R75" s="58" t="s">
        <v>410</v>
      </c>
      <c r="S75" s="58" t="s">
        <v>482</v>
      </c>
      <c r="T75" s="13">
        <v>501.3</v>
      </c>
      <c r="U75" s="13">
        <v>111.5</v>
      </c>
      <c r="V75" s="94">
        <v>92.22499682566556</v>
      </c>
    </row>
    <row r="76" spans="1:22" ht="15">
      <c r="A76" s="10" t="s">
        <v>699</v>
      </c>
      <c r="B76" s="58" t="s">
        <v>410</v>
      </c>
      <c r="C76" s="58" t="s">
        <v>483</v>
      </c>
      <c r="D76" s="13">
        <v>1944</v>
      </c>
      <c r="E76" s="13">
        <v>888.38</v>
      </c>
      <c r="F76" s="88">
        <v>9246.7</v>
      </c>
      <c r="G76" s="88">
        <v>19.2</v>
      </c>
      <c r="H76" s="12">
        <v>4.8</v>
      </c>
      <c r="I76" s="12">
        <v>3.6</v>
      </c>
      <c r="J76" s="88">
        <v>19.7</v>
      </c>
      <c r="K76" s="89">
        <v>44223</v>
      </c>
      <c r="L76" s="89">
        <v>24</v>
      </c>
      <c r="M76" s="90">
        <f t="shared" si="1"/>
        <v>0.000542704022793569</v>
      </c>
      <c r="N76" s="91" t="s">
        <v>875</v>
      </c>
      <c r="O76" s="88">
        <v>57.1</v>
      </c>
      <c r="Q76" s="10" t="s">
        <v>699</v>
      </c>
      <c r="R76" s="58" t="s">
        <v>410</v>
      </c>
      <c r="S76" s="58" t="s">
        <v>483</v>
      </c>
      <c r="T76" s="13">
        <v>462.7</v>
      </c>
      <c r="U76" s="13">
        <v>79.8</v>
      </c>
      <c r="V76" s="94">
        <v>92.45009731589191</v>
      </c>
    </row>
    <row r="77" spans="1:22" ht="15">
      <c r="A77" s="10" t="s">
        <v>700</v>
      </c>
      <c r="B77" s="58" t="s">
        <v>410</v>
      </c>
      <c r="C77" s="58" t="s">
        <v>484</v>
      </c>
      <c r="D77" s="13">
        <v>2009</v>
      </c>
      <c r="E77" s="13">
        <v>751.14</v>
      </c>
      <c r="F77" s="88">
        <v>7911.7</v>
      </c>
      <c r="G77" s="88">
        <v>15.2</v>
      </c>
      <c r="H77" s="12">
        <v>3.4</v>
      </c>
      <c r="I77" s="12">
        <v>3</v>
      </c>
      <c r="J77" s="88">
        <v>19.8</v>
      </c>
      <c r="K77" s="89">
        <v>20048</v>
      </c>
      <c r="L77" s="89">
        <v>12</v>
      </c>
      <c r="M77" s="90">
        <f t="shared" si="1"/>
        <v>0.0005985634477254589</v>
      </c>
      <c r="N77" s="91" t="s">
        <v>876</v>
      </c>
      <c r="O77" s="88">
        <v>33.3</v>
      </c>
      <c r="Q77" s="10" t="s">
        <v>700</v>
      </c>
      <c r="R77" s="58" t="s">
        <v>410</v>
      </c>
      <c r="S77" s="58" t="s">
        <v>484</v>
      </c>
      <c r="T77" s="13">
        <v>403.4</v>
      </c>
      <c r="U77" s="13">
        <v>68</v>
      </c>
      <c r="V77" s="94">
        <v>92.63587091641391</v>
      </c>
    </row>
    <row r="78" spans="1:22" ht="15">
      <c r="A78" s="10" t="s">
        <v>701</v>
      </c>
      <c r="B78" s="58" t="s">
        <v>410</v>
      </c>
      <c r="C78" s="58" t="s">
        <v>485</v>
      </c>
      <c r="D78" s="13">
        <v>2224</v>
      </c>
      <c r="E78" s="13">
        <v>1028.37</v>
      </c>
      <c r="F78" s="88">
        <v>11986.6</v>
      </c>
      <c r="G78" s="88">
        <v>19.5</v>
      </c>
      <c r="H78" s="12">
        <v>4.8</v>
      </c>
      <c r="I78" s="12">
        <v>5.2</v>
      </c>
      <c r="J78" s="88">
        <v>35.4</v>
      </c>
      <c r="K78" s="89">
        <v>23430</v>
      </c>
      <c r="L78" s="89">
        <v>14</v>
      </c>
      <c r="M78" s="90">
        <f t="shared" si="1"/>
        <v>0.000597524541186513</v>
      </c>
      <c r="N78" s="91" t="s">
        <v>877</v>
      </c>
      <c r="O78" s="88">
        <v>40</v>
      </c>
      <c r="Q78" s="10" t="s">
        <v>701</v>
      </c>
      <c r="R78" s="58" t="s">
        <v>410</v>
      </c>
      <c r="S78" s="58" t="s">
        <v>485</v>
      </c>
      <c r="T78" s="13">
        <v>465.8</v>
      </c>
      <c r="U78" s="13">
        <v>92.6</v>
      </c>
      <c r="V78" s="94">
        <v>92.35776481528447</v>
      </c>
    </row>
    <row r="79" spans="1:22" ht="15">
      <c r="A79" s="10" t="s">
        <v>702</v>
      </c>
      <c r="B79" s="58" t="s">
        <v>410</v>
      </c>
      <c r="C79" s="58" t="s">
        <v>486</v>
      </c>
      <c r="D79" s="13">
        <v>1882</v>
      </c>
      <c r="E79" s="13">
        <v>862.34</v>
      </c>
      <c r="F79" s="88">
        <v>6524.8</v>
      </c>
      <c r="G79" s="88">
        <v>18</v>
      </c>
      <c r="H79" s="12">
        <v>3.3</v>
      </c>
      <c r="I79" s="12">
        <v>4.5</v>
      </c>
      <c r="J79" s="88">
        <v>23.9</v>
      </c>
      <c r="K79" s="89">
        <v>33513</v>
      </c>
      <c r="L79" s="89">
        <v>29</v>
      </c>
      <c r="M79" s="90">
        <f t="shared" si="1"/>
        <v>0.0008653358398233521</v>
      </c>
      <c r="N79" s="91" t="s">
        <v>878</v>
      </c>
      <c r="O79" s="88">
        <v>66.7</v>
      </c>
      <c r="Q79" s="10" t="s">
        <v>702</v>
      </c>
      <c r="R79" s="58" t="s">
        <v>410</v>
      </c>
      <c r="S79" s="58" t="s">
        <v>486</v>
      </c>
      <c r="T79" s="13">
        <v>461.4</v>
      </c>
      <c r="U79" s="13">
        <v>67.9</v>
      </c>
      <c r="V79" s="94">
        <v>92.4238791656677</v>
      </c>
    </row>
    <row r="80" spans="1:22" ht="15">
      <c r="A80" s="10" t="s">
        <v>703</v>
      </c>
      <c r="B80" s="58" t="s">
        <v>410</v>
      </c>
      <c r="C80" s="58" t="s">
        <v>487</v>
      </c>
      <c r="D80" s="13">
        <v>1945</v>
      </c>
      <c r="E80" s="13">
        <v>889.83</v>
      </c>
      <c r="F80" s="88">
        <v>9160.3</v>
      </c>
      <c r="G80" s="88">
        <v>23.3</v>
      </c>
      <c r="H80" s="12">
        <v>4.2</v>
      </c>
      <c r="I80" s="12">
        <v>3.8</v>
      </c>
      <c r="J80" s="88">
        <v>19.2</v>
      </c>
      <c r="K80" s="89">
        <v>21279</v>
      </c>
      <c r="L80" s="89">
        <v>10</v>
      </c>
      <c r="M80" s="90">
        <f t="shared" si="1"/>
        <v>0.0004699468960007519</v>
      </c>
      <c r="N80" s="91" t="s">
        <v>879</v>
      </c>
      <c r="O80" s="88">
        <v>42.9</v>
      </c>
      <c r="Q80" s="10" t="s">
        <v>703</v>
      </c>
      <c r="R80" s="58" t="s">
        <v>410</v>
      </c>
      <c r="S80" s="58" t="s">
        <v>487</v>
      </c>
      <c r="T80" s="13">
        <v>491.4</v>
      </c>
      <c r="U80" s="13">
        <v>99.5</v>
      </c>
      <c r="V80" s="94">
        <v>91.99174793698424</v>
      </c>
    </row>
    <row r="81" spans="1:22" ht="15">
      <c r="A81" s="10" t="s">
        <v>704</v>
      </c>
      <c r="B81" s="58" t="s">
        <v>410</v>
      </c>
      <c r="C81" s="58" t="s">
        <v>488</v>
      </c>
      <c r="D81" s="13">
        <v>2029</v>
      </c>
      <c r="E81" s="13">
        <v>817.62</v>
      </c>
      <c r="F81" s="88">
        <v>9784.6</v>
      </c>
      <c r="G81" s="88">
        <v>23.6</v>
      </c>
      <c r="H81" s="12">
        <v>5.2</v>
      </c>
      <c r="I81" s="12">
        <v>5.7</v>
      </c>
      <c r="J81" s="88">
        <v>28.5</v>
      </c>
      <c r="K81" s="89">
        <v>9623</v>
      </c>
      <c r="L81" s="89">
        <v>0</v>
      </c>
      <c r="M81" s="90">
        <f t="shared" si="1"/>
        <v>0</v>
      </c>
      <c r="N81" s="91" t="s">
        <v>880</v>
      </c>
      <c r="O81" s="88">
        <v>25</v>
      </c>
      <c r="Q81" s="10" t="s">
        <v>704</v>
      </c>
      <c r="R81" s="58" t="s">
        <v>410</v>
      </c>
      <c r="S81" s="58" t="s">
        <v>488</v>
      </c>
      <c r="T81" s="13">
        <v>480.4</v>
      </c>
      <c r="U81" s="13">
        <v>89.6</v>
      </c>
      <c r="V81" s="94">
        <v>92.30610561056106</v>
      </c>
    </row>
    <row r="82" spans="1:22" ht="15">
      <c r="A82" s="10" t="s">
        <v>705</v>
      </c>
      <c r="B82" s="58" t="s">
        <v>410</v>
      </c>
      <c r="C82" s="58" t="s">
        <v>489</v>
      </c>
      <c r="D82" s="13">
        <v>1763</v>
      </c>
      <c r="E82" s="13">
        <v>737.76</v>
      </c>
      <c r="F82" s="88">
        <v>6496.1</v>
      </c>
      <c r="G82" s="88">
        <v>15.6</v>
      </c>
      <c r="H82" s="12">
        <v>3.1</v>
      </c>
      <c r="I82" s="12">
        <v>3.7</v>
      </c>
      <c r="J82" s="88">
        <v>10.2</v>
      </c>
      <c r="K82" s="89">
        <v>165284</v>
      </c>
      <c r="L82" s="89">
        <v>175</v>
      </c>
      <c r="M82" s="90">
        <f t="shared" si="1"/>
        <v>0.0010587836693206844</v>
      </c>
      <c r="N82" s="91" t="s">
        <v>881</v>
      </c>
      <c r="O82" s="88">
        <v>60</v>
      </c>
      <c r="Q82" s="10" t="s">
        <v>705</v>
      </c>
      <c r="R82" s="58" t="s">
        <v>410</v>
      </c>
      <c r="S82" s="58" t="s">
        <v>489</v>
      </c>
      <c r="T82" s="13">
        <v>461.7</v>
      </c>
      <c r="U82" s="13">
        <v>81.5</v>
      </c>
      <c r="V82" s="94">
        <v>91.08179033957026</v>
      </c>
    </row>
    <row r="83" spans="1:22" ht="15">
      <c r="A83" s="10" t="s">
        <v>706</v>
      </c>
      <c r="B83" s="58" t="s">
        <v>410</v>
      </c>
      <c r="C83" s="58" t="s">
        <v>490</v>
      </c>
      <c r="D83" s="13">
        <v>2056</v>
      </c>
      <c r="E83" s="13">
        <v>724.21</v>
      </c>
      <c r="F83" s="88">
        <v>7413.7</v>
      </c>
      <c r="G83" s="88">
        <v>11.5</v>
      </c>
      <c r="H83" s="12">
        <v>2.3</v>
      </c>
      <c r="I83" s="12">
        <v>2.3</v>
      </c>
      <c r="J83" s="88">
        <v>15.8</v>
      </c>
      <c r="K83" s="89">
        <v>15933</v>
      </c>
      <c r="L83" s="89">
        <v>16</v>
      </c>
      <c r="M83" s="90">
        <f t="shared" si="1"/>
        <v>0.0010042051088934914</v>
      </c>
      <c r="N83" s="91" t="s">
        <v>882</v>
      </c>
      <c r="O83" s="88">
        <v>25</v>
      </c>
      <c r="Q83" s="10" t="s">
        <v>706</v>
      </c>
      <c r="R83" s="58" t="s">
        <v>410</v>
      </c>
      <c r="S83" s="58" t="s">
        <v>490</v>
      </c>
      <c r="T83" s="13">
        <v>444.4</v>
      </c>
      <c r="U83" s="13">
        <v>75.8</v>
      </c>
      <c r="V83" s="94">
        <v>92.69609998115934</v>
      </c>
    </row>
    <row r="84" spans="1:22" ht="15">
      <c r="A84" s="10" t="s">
        <v>707</v>
      </c>
      <c r="B84" s="58" t="s">
        <v>410</v>
      </c>
      <c r="C84" s="58" t="s">
        <v>491</v>
      </c>
      <c r="D84" s="13">
        <v>2026</v>
      </c>
      <c r="E84" s="13">
        <v>604.9</v>
      </c>
      <c r="F84" s="88">
        <v>7357.8</v>
      </c>
      <c r="G84" s="88"/>
      <c r="H84" s="12">
        <v>3.9</v>
      </c>
      <c r="I84" s="12">
        <v>4.8</v>
      </c>
      <c r="J84" s="88">
        <v>29.9</v>
      </c>
      <c r="K84" s="89">
        <v>7037</v>
      </c>
      <c r="L84" s="89">
        <v>4</v>
      </c>
      <c r="M84" s="90">
        <f t="shared" si="1"/>
        <v>0.0005684240443370755</v>
      </c>
      <c r="N84" s="91" t="s">
        <v>883</v>
      </c>
      <c r="O84" s="88">
        <v>33.3</v>
      </c>
      <c r="Q84" s="10" t="s">
        <v>707</v>
      </c>
      <c r="R84" s="58" t="s">
        <v>410</v>
      </c>
      <c r="S84" s="58" t="s">
        <v>491</v>
      </c>
      <c r="T84" s="13">
        <v>367</v>
      </c>
      <c r="U84" s="13">
        <v>66.1</v>
      </c>
      <c r="V84" s="94">
        <v>92.49685622467514</v>
      </c>
    </row>
    <row r="85" spans="1:22" ht="15">
      <c r="A85" s="10" t="s">
        <v>708</v>
      </c>
      <c r="B85" s="58" t="s">
        <v>410</v>
      </c>
      <c r="C85" s="58" t="s">
        <v>492</v>
      </c>
      <c r="D85" s="13">
        <v>2059</v>
      </c>
      <c r="E85" s="13">
        <v>842.58</v>
      </c>
      <c r="F85" s="88">
        <v>8495.3</v>
      </c>
      <c r="G85" s="88">
        <v>18.6</v>
      </c>
      <c r="H85" s="12">
        <v>4.3</v>
      </c>
      <c r="I85" s="12">
        <v>4.4</v>
      </c>
      <c r="J85" s="88">
        <v>13.4</v>
      </c>
      <c r="K85" s="89">
        <v>174786</v>
      </c>
      <c r="L85" s="89">
        <v>301</v>
      </c>
      <c r="M85" s="90">
        <f t="shared" si="1"/>
        <v>0.0017221058894877164</v>
      </c>
      <c r="N85" s="91" t="s">
        <v>884</v>
      </c>
      <c r="O85" s="88">
        <v>88.9</v>
      </c>
      <c r="Q85" s="10" t="s">
        <v>708</v>
      </c>
      <c r="R85" s="58" t="s">
        <v>410</v>
      </c>
      <c r="S85" s="58" t="s">
        <v>492</v>
      </c>
      <c r="T85" s="13">
        <v>411.6</v>
      </c>
      <c r="U85" s="13">
        <v>84.5</v>
      </c>
      <c r="V85" s="94">
        <v>92.22853676264387</v>
      </c>
    </row>
    <row r="86" spans="1:22" ht="15">
      <c r="A86" s="10" t="s">
        <v>709</v>
      </c>
      <c r="B86" s="58" t="s">
        <v>410</v>
      </c>
      <c r="C86" s="58" t="s">
        <v>493</v>
      </c>
      <c r="D86" s="13">
        <v>1762</v>
      </c>
      <c r="E86" s="13">
        <v>848.68</v>
      </c>
      <c r="F86" s="88">
        <v>7957.5</v>
      </c>
      <c r="G86" s="88">
        <v>21</v>
      </c>
      <c r="H86" s="12">
        <v>4.8</v>
      </c>
      <c r="I86" s="12">
        <v>4.5</v>
      </c>
      <c r="J86" s="88">
        <v>37.3</v>
      </c>
      <c r="K86" s="89">
        <v>16165</v>
      </c>
      <c r="L86" s="89">
        <v>5</v>
      </c>
      <c r="M86" s="90">
        <f t="shared" si="1"/>
        <v>0.0003093102381688834</v>
      </c>
      <c r="N86" s="91" t="s">
        <v>885</v>
      </c>
      <c r="O86" s="88">
        <v>60</v>
      </c>
      <c r="Q86" s="10" t="s">
        <v>709</v>
      </c>
      <c r="R86" s="58" t="s">
        <v>410</v>
      </c>
      <c r="S86" s="58" t="s">
        <v>493</v>
      </c>
      <c r="T86" s="13">
        <v>496.9</v>
      </c>
      <c r="U86" s="13">
        <v>83.6</v>
      </c>
      <c r="V86" s="94">
        <v>92.52186768510533</v>
      </c>
    </row>
    <row r="87" spans="1:22" ht="15">
      <c r="A87" s="10" t="s">
        <v>710</v>
      </c>
      <c r="B87" s="58" t="s">
        <v>410</v>
      </c>
      <c r="C87" s="58" t="s">
        <v>494</v>
      </c>
      <c r="D87" s="13">
        <v>1878</v>
      </c>
      <c r="E87" s="13">
        <v>849.91</v>
      </c>
      <c r="F87" s="88">
        <v>8261.4</v>
      </c>
      <c r="G87" s="88">
        <v>18.7</v>
      </c>
      <c r="H87" s="12">
        <v>4.3</v>
      </c>
      <c r="I87" s="12">
        <v>4.5</v>
      </c>
      <c r="J87" s="88">
        <v>14.4</v>
      </c>
      <c r="K87" s="89">
        <v>105703</v>
      </c>
      <c r="L87" s="89">
        <v>194</v>
      </c>
      <c r="M87" s="90">
        <f t="shared" si="1"/>
        <v>0.0018353310691276502</v>
      </c>
      <c r="N87" s="91" t="s">
        <v>886</v>
      </c>
      <c r="O87" s="88">
        <v>75</v>
      </c>
      <c r="Q87" s="10" t="s">
        <v>710</v>
      </c>
      <c r="R87" s="58" t="s">
        <v>410</v>
      </c>
      <c r="S87" s="58" t="s">
        <v>494</v>
      </c>
      <c r="T87" s="13">
        <v>524.5</v>
      </c>
      <c r="U87" s="13">
        <v>93.4</v>
      </c>
      <c r="V87" s="94">
        <v>91.94285067190096</v>
      </c>
    </row>
    <row r="88" spans="1:22" ht="15">
      <c r="A88" s="10" t="s">
        <v>711</v>
      </c>
      <c r="B88" s="58" t="s">
        <v>410</v>
      </c>
      <c r="C88" s="58" t="s">
        <v>495</v>
      </c>
      <c r="D88" s="13">
        <v>1861</v>
      </c>
      <c r="E88" s="13">
        <v>713.94</v>
      </c>
      <c r="F88" s="88">
        <v>8218.1</v>
      </c>
      <c r="G88" s="88">
        <v>16.1</v>
      </c>
      <c r="H88" s="12">
        <v>3.4</v>
      </c>
      <c r="I88" s="12">
        <v>2.9</v>
      </c>
      <c r="J88" s="88">
        <v>14.8</v>
      </c>
      <c r="K88" s="89">
        <v>32781</v>
      </c>
      <c r="L88" s="89">
        <v>22</v>
      </c>
      <c r="M88" s="90">
        <f t="shared" si="1"/>
        <v>0.0006711204661236692</v>
      </c>
      <c r="N88" s="91" t="s">
        <v>887</v>
      </c>
      <c r="O88" s="88">
        <v>33.3</v>
      </c>
      <c r="Q88" s="10" t="s">
        <v>711</v>
      </c>
      <c r="R88" s="58" t="s">
        <v>410</v>
      </c>
      <c r="S88" s="58" t="s">
        <v>495</v>
      </c>
      <c r="T88" s="13">
        <v>418.7</v>
      </c>
      <c r="U88" s="13">
        <v>59.4</v>
      </c>
      <c r="V88" s="94">
        <v>92.3683727756375</v>
      </c>
    </row>
    <row r="89" spans="1:22" ht="15">
      <c r="A89" s="10" t="s">
        <v>712</v>
      </c>
      <c r="B89" s="58" t="s">
        <v>410</v>
      </c>
      <c r="C89" s="58" t="s">
        <v>496</v>
      </c>
      <c r="D89" s="13">
        <v>1954</v>
      </c>
      <c r="E89" s="13">
        <v>796.85</v>
      </c>
      <c r="F89" s="88">
        <v>7350.3</v>
      </c>
      <c r="G89" s="88"/>
      <c r="H89" s="12">
        <v>3.9</v>
      </c>
      <c r="I89" s="12">
        <v>2.7</v>
      </c>
      <c r="J89" s="88">
        <v>21.6</v>
      </c>
      <c r="K89" s="89">
        <v>8595</v>
      </c>
      <c r="L89" s="89">
        <v>4</v>
      </c>
      <c r="M89" s="90">
        <f t="shared" si="1"/>
        <v>0.0004653868528214078</v>
      </c>
      <c r="N89" s="91" t="s">
        <v>888</v>
      </c>
      <c r="O89" s="88">
        <v>66.7</v>
      </c>
      <c r="Q89" s="10" t="s">
        <v>712</v>
      </c>
      <c r="R89" s="58" t="s">
        <v>410</v>
      </c>
      <c r="S89" s="58" t="s">
        <v>496</v>
      </c>
      <c r="T89" s="13">
        <v>447.5</v>
      </c>
      <c r="U89" s="13">
        <v>90.3</v>
      </c>
      <c r="V89" s="94">
        <v>92.54709254709255</v>
      </c>
    </row>
    <row r="90" spans="1:22" ht="15">
      <c r="A90" s="10" t="s">
        <v>713</v>
      </c>
      <c r="B90" s="58" t="s">
        <v>410</v>
      </c>
      <c r="C90" s="58" t="s">
        <v>497</v>
      </c>
      <c r="D90" s="13">
        <v>1880</v>
      </c>
      <c r="E90" s="13">
        <v>786.34</v>
      </c>
      <c r="F90" s="88">
        <v>5681.1</v>
      </c>
      <c r="G90" s="88">
        <v>12.2</v>
      </c>
      <c r="H90" s="12">
        <v>3</v>
      </c>
      <c r="I90" s="12">
        <v>3.5</v>
      </c>
      <c r="J90" s="88">
        <v>13.3</v>
      </c>
      <c r="K90" s="89">
        <v>57814</v>
      </c>
      <c r="L90" s="89">
        <v>125</v>
      </c>
      <c r="M90" s="90">
        <f t="shared" si="1"/>
        <v>0.002162106064275089</v>
      </c>
      <c r="N90" s="91" t="s">
        <v>889</v>
      </c>
      <c r="O90" s="88">
        <v>83.3</v>
      </c>
      <c r="Q90" s="10" t="s">
        <v>713</v>
      </c>
      <c r="R90" s="58" t="s">
        <v>410</v>
      </c>
      <c r="S90" s="58" t="s">
        <v>497</v>
      </c>
      <c r="T90" s="13">
        <v>407.6</v>
      </c>
      <c r="U90" s="13">
        <v>73.6</v>
      </c>
      <c r="V90" s="94">
        <v>92.68766477036215</v>
      </c>
    </row>
    <row r="91" spans="1:22" ht="15">
      <c r="A91" s="10" t="s">
        <v>714</v>
      </c>
      <c r="B91" s="58" t="s">
        <v>410</v>
      </c>
      <c r="C91" s="58" t="s">
        <v>498</v>
      </c>
      <c r="D91" s="13">
        <v>1884</v>
      </c>
      <c r="E91" s="13">
        <v>897.22</v>
      </c>
      <c r="F91" s="88">
        <v>8287.6</v>
      </c>
      <c r="G91" s="88">
        <v>27.2</v>
      </c>
      <c r="H91" s="12">
        <v>4.5</v>
      </c>
      <c r="I91" s="12">
        <v>4.2</v>
      </c>
      <c r="J91" s="88">
        <v>22.7</v>
      </c>
      <c r="K91" s="89">
        <v>27883</v>
      </c>
      <c r="L91" s="89">
        <v>20</v>
      </c>
      <c r="M91" s="90">
        <f t="shared" si="1"/>
        <v>0.0007172829322526271</v>
      </c>
      <c r="N91" s="91" t="s">
        <v>890</v>
      </c>
      <c r="O91" s="88">
        <v>60</v>
      </c>
      <c r="Q91" s="10" t="s">
        <v>714</v>
      </c>
      <c r="R91" s="58" t="s">
        <v>410</v>
      </c>
      <c r="S91" s="58" t="s">
        <v>498</v>
      </c>
      <c r="T91" s="13">
        <v>463.8</v>
      </c>
      <c r="U91" s="13">
        <v>86</v>
      </c>
      <c r="V91" s="94">
        <v>92.38255393752907</v>
      </c>
    </row>
    <row r="92" spans="1:22" ht="15">
      <c r="A92" s="10" t="s">
        <v>715</v>
      </c>
      <c r="B92" s="58" t="s">
        <v>410</v>
      </c>
      <c r="C92" s="58" t="s">
        <v>499</v>
      </c>
      <c r="D92" s="13">
        <v>2139</v>
      </c>
      <c r="E92" s="13">
        <v>924.13</v>
      </c>
      <c r="F92" s="88">
        <v>8772.8</v>
      </c>
      <c r="G92" s="88">
        <v>17.3</v>
      </c>
      <c r="H92" s="12">
        <v>4.2</v>
      </c>
      <c r="I92" s="12">
        <v>4.5</v>
      </c>
      <c r="J92" s="88">
        <v>13</v>
      </c>
      <c r="K92" s="89">
        <v>67727</v>
      </c>
      <c r="L92" s="89">
        <v>61</v>
      </c>
      <c r="M92" s="90">
        <f t="shared" si="1"/>
        <v>0.000900674767817857</v>
      </c>
      <c r="N92" s="91" t="s">
        <v>891</v>
      </c>
      <c r="O92" s="88">
        <v>40</v>
      </c>
      <c r="Q92" s="10" t="s">
        <v>715</v>
      </c>
      <c r="R92" s="58" t="s">
        <v>410</v>
      </c>
      <c r="S92" s="58" t="s">
        <v>499</v>
      </c>
      <c r="T92" s="13">
        <v>465.4</v>
      </c>
      <c r="U92" s="13">
        <v>93.6</v>
      </c>
      <c r="V92" s="94">
        <v>92.36669370897559</v>
      </c>
    </row>
    <row r="93" spans="1:22" ht="15">
      <c r="A93" s="10" t="s">
        <v>716</v>
      </c>
      <c r="B93" s="58" t="s">
        <v>410</v>
      </c>
      <c r="C93" s="58" t="s">
        <v>500</v>
      </c>
      <c r="D93" s="13">
        <v>2236</v>
      </c>
      <c r="E93" s="13">
        <v>751.6</v>
      </c>
      <c r="F93" s="88">
        <v>6063.8</v>
      </c>
      <c r="G93" s="88">
        <v>11.7</v>
      </c>
      <c r="H93" s="12">
        <v>2.9</v>
      </c>
      <c r="I93" s="12">
        <v>3.6</v>
      </c>
      <c r="J93" s="88">
        <v>19</v>
      </c>
      <c r="K93" s="89">
        <v>27729</v>
      </c>
      <c r="L93" s="89">
        <v>32</v>
      </c>
      <c r="M93" s="90">
        <f t="shared" si="1"/>
        <v>0.0011540264704821667</v>
      </c>
      <c r="N93" s="91" t="s">
        <v>892</v>
      </c>
      <c r="O93" s="88">
        <v>25</v>
      </c>
      <c r="Q93" s="10" t="s">
        <v>716</v>
      </c>
      <c r="R93" s="58" t="s">
        <v>410</v>
      </c>
      <c r="S93" s="58" t="s">
        <v>500</v>
      </c>
      <c r="T93" s="13">
        <v>458.1</v>
      </c>
      <c r="U93" s="13">
        <v>59</v>
      </c>
      <c r="V93" s="94">
        <v>92.51180088685453</v>
      </c>
    </row>
    <row r="94" spans="1:22" ht="15">
      <c r="A94" s="10" t="s">
        <v>717</v>
      </c>
      <c r="B94" s="58" t="s">
        <v>410</v>
      </c>
      <c r="C94" s="58" t="s">
        <v>501</v>
      </c>
      <c r="D94" s="13">
        <v>2324</v>
      </c>
      <c r="E94" s="13">
        <v>726.63</v>
      </c>
      <c r="F94" s="88">
        <v>7525.4</v>
      </c>
      <c r="G94" s="88">
        <v>15.8</v>
      </c>
      <c r="H94" s="12">
        <v>3.9</v>
      </c>
      <c r="I94" s="12">
        <v>2.9</v>
      </c>
      <c r="J94" s="88">
        <v>28.1</v>
      </c>
      <c r="K94" s="89">
        <v>23811</v>
      </c>
      <c r="L94" s="89">
        <v>18</v>
      </c>
      <c r="M94" s="90">
        <f t="shared" si="1"/>
        <v>0.0007559531309058839</v>
      </c>
      <c r="N94" s="91" t="s">
        <v>893</v>
      </c>
      <c r="O94" s="88">
        <v>37.5</v>
      </c>
      <c r="Q94" s="10" t="s">
        <v>717</v>
      </c>
      <c r="R94" s="58" t="s">
        <v>410</v>
      </c>
      <c r="S94" s="58" t="s">
        <v>501</v>
      </c>
      <c r="T94" s="13">
        <v>459.5</v>
      </c>
      <c r="U94" s="13">
        <v>84.1</v>
      </c>
      <c r="V94" s="94">
        <v>92.56302521008404</v>
      </c>
    </row>
    <row r="95" spans="1:22" ht="15">
      <c r="A95" s="10" t="s">
        <v>718</v>
      </c>
      <c r="B95" s="58" t="s">
        <v>410</v>
      </c>
      <c r="C95" s="58" t="s">
        <v>502</v>
      </c>
      <c r="D95" s="13">
        <v>1710</v>
      </c>
      <c r="E95" s="13">
        <v>697.77</v>
      </c>
      <c r="F95" s="88">
        <v>6419.3</v>
      </c>
      <c r="G95" s="88">
        <v>11.4</v>
      </c>
      <c r="H95" s="12">
        <v>2.8</v>
      </c>
      <c r="I95" s="12">
        <v>2.2</v>
      </c>
      <c r="J95" s="88">
        <v>19.8</v>
      </c>
      <c r="K95" s="89">
        <v>32748</v>
      </c>
      <c r="L95" s="89">
        <v>24</v>
      </c>
      <c r="M95" s="90">
        <f t="shared" si="1"/>
        <v>0.0007328691828508611</v>
      </c>
      <c r="N95" s="91" t="s">
        <v>894</v>
      </c>
      <c r="O95" s="88">
        <v>50</v>
      </c>
      <c r="Q95" s="10" t="s">
        <v>718</v>
      </c>
      <c r="R95" s="58" t="s">
        <v>410</v>
      </c>
      <c r="S95" s="58" t="s">
        <v>502</v>
      </c>
      <c r="T95" s="13">
        <v>458.7</v>
      </c>
      <c r="U95" s="13">
        <v>71.8</v>
      </c>
      <c r="V95" s="94">
        <v>92.53987204212201</v>
      </c>
    </row>
  </sheetData>
  <sheetProtection/>
  <mergeCells count="1">
    <mergeCell ref="K2:N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Ball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Fichter, Hilary J</dc:creator>
  <cp:keywords/>
  <dc:description/>
  <cp:lastModifiedBy>Graham Watson</cp:lastModifiedBy>
  <cp:lastPrinted>2011-12-01T21:22:25Z</cp:lastPrinted>
  <dcterms:created xsi:type="dcterms:W3CDTF">2011-10-03T19:20:53Z</dcterms:created>
  <dcterms:modified xsi:type="dcterms:W3CDTF">2012-04-05T02:15:08Z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